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kaluxse-my.sharepoint.com/personal/fredrik_reis_nokalux_se/Documents/Skrivbordet/Energikalkyl/"/>
    </mc:Choice>
  </mc:AlternateContent>
  <xr:revisionPtr revIDLastSave="7" documentId="8_{990AE31F-9E1E-42E6-A01C-04817CB8EC8D}" xr6:coauthVersionLast="47" xr6:coauthVersionMax="47" xr10:uidLastSave="{93BC574D-1ABA-45ED-95E0-DDDB79D226B2}"/>
  <workbookProtection workbookAlgorithmName="SHA-512" workbookHashValue="VD+3DLOl5mZMcn7TFfB3AjVCqUcobrotUw7B2jcMixUWmuBFbBiMrfNEhkcy/VzXPVy+tPJ0Yx54L/QOoe7b9g==" workbookSaltValue="ncDQVh7qWCDH7TS00Nksjw==" workbookSpinCount="100000" lockStructure="1"/>
  <bookViews>
    <workbookView xWindow="38280" yWindow="-120" windowWidth="38640" windowHeight="21120" xr2:uid="{00000000-000D-0000-FFFF-FFFF00000000}"/>
  </bookViews>
  <sheets>
    <sheet name="Projekt 1" sheetId="1" r:id="rId1"/>
    <sheet name="Blad3" sheetId="4" state="veryHidden" r:id="rId2"/>
    <sheet name="Blad1" sheetId="2" state="veryHidden" r:id="rId3"/>
    <sheet name="Blad2" sheetId="3" state="veryHidden" r:id="rId4"/>
  </sheets>
  <definedNames>
    <definedName name="_xlnm._FilterDatabase" localSheetId="2" hidden="1">Blad1!$A$1:$F$1</definedName>
    <definedName name="_xlnm.Print_Area" localSheetId="0">'Projekt 1'!$B$2:$I$80</definedName>
    <definedName name="_xlnm.Print_Titles" localSheetId="0">'Projekt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39" i="1"/>
  <c r="X12" i="1"/>
  <c r="B31" i="1" s="1"/>
  <c r="X13" i="1"/>
  <c r="B32" i="1" s="1"/>
  <c r="X14" i="1"/>
  <c r="B33" i="1" s="1"/>
  <c r="X15" i="1"/>
  <c r="B34" i="1" s="1"/>
  <c r="X16" i="1"/>
  <c r="Y16" i="1" s="1"/>
  <c r="X17" i="1"/>
  <c r="B36" i="1" s="1"/>
  <c r="D36" i="1" s="1"/>
  <c r="X18" i="1"/>
  <c r="B37" i="1" s="1"/>
  <c r="X19" i="1"/>
  <c r="B38" i="1" s="1"/>
  <c r="X20" i="1"/>
  <c r="Y20" i="1" s="1"/>
  <c r="Y12" i="1" l="1"/>
  <c r="Y19" i="1"/>
  <c r="Y15" i="1"/>
  <c r="E34" i="1"/>
  <c r="D34" i="1"/>
  <c r="D38" i="1"/>
  <c r="E38" i="1"/>
  <c r="D37" i="1"/>
  <c r="E37" i="1"/>
  <c r="Y18" i="1"/>
  <c r="B35" i="1"/>
  <c r="Y17" i="1"/>
  <c r="B39" i="1"/>
  <c r="E36" i="1"/>
  <c r="D33" i="1"/>
  <c r="E33" i="1"/>
  <c r="Y14" i="1"/>
  <c r="E32" i="1"/>
  <c r="D32" i="1"/>
  <c r="Y13" i="1"/>
  <c r="E31" i="1" l="1"/>
  <c r="D31" i="1"/>
  <c r="D35" i="1"/>
  <c r="E35" i="1"/>
  <c r="D39" i="1"/>
  <c r="E39" i="1"/>
  <c r="X11" i="1" l="1"/>
  <c r="Y11" i="1" l="1"/>
  <c r="F31" i="1"/>
  <c r="F32" i="1"/>
  <c r="F33" i="1"/>
  <c r="G33" i="1" s="1"/>
  <c r="F34" i="1"/>
  <c r="G34" i="1" s="1"/>
  <c r="F35" i="1"/>
  <c r="G35" i="1" s="1"/>
  <c r="F36" i="1"/>
  <c r="G36" i="1" s="1"/>
  <c r="F37" i="1"/>
  <c r="F38" i="1"/>
  <c r="F39" i="1"/>
  <c r="G32" i="1"/>
  <c r="G31" i="1"/>
  <c r="G14" i="1"/>
  <c r="I14" i="1" s="1"/>
  <c r="E14" i="1"/>
  <c r="D14" i="1"/>
  <c r="G13" i="1"/>
  <c r="I13" i="1" s="1"/>
  <c r="E13" i="1"/>
  <c r="D13" i="1"/>
  <c r="G12" i="1"/>
  <c r="E12" i="1"/>
  <c r="D12" i="1"/>
  <c r="D15" i="1"/>
  <c r="D16" i="1"/>
  <c r="D17" i="1"/>
  <c r="D18" i="1"/>
  <c r="D19" i="1"/>
  <c r="D20" i="1"/>
  <c r="E15" i="1"/>
  <c r="E16" i="1"/>
  <c r="E17" i="1"/>
  <c r="E18" i="1"/>
  <c r="E19" i="1"/>
  <c r="E20" i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37" i="1"/>
  <c r="G38" i="1"/>
  <c r="G39" i="1"/>
  <c r="C61" i="1"/>
  <c r="G11" i="1"/>
  <c r="D11" i="1"/>
  <c r="I12" i="1" l="1"/>
  <c r="G22" i="1"/>
  <c r="D21" i="1"/>
  <c r="I37" i="1"/>
  <c r="I34" i="1"/>
  <c r="I35" i="1"/>
  <c r="I38" i="1"/>
  <c r="I33" i="1"/>
  <c r="I39" i="1"/>
  <c r="I31" i="1"/>
  <c r="I32" i="1"/>
  <c r="I36" i="1"/>
  <c r="D30" i="1"/>
  <c r="I11" i="1"/>
  <c r="E11" i="1"/>
  <c r="D43" i="1"/>
  <c r="D24" i="1"/>
  <c r="F30" i="1" l="1"/>
  <c r="D40" i="1" s="1"/>
  <c r="E30" i="1"/>
  <c r="G30" i="1" l="1"/>
  <c r="I30" i="1" l="1"/>
  <c r="I41" i="1" s="1"/>
  <c r="G41" i="1"/>
  <c r="I22" i="1"/>
  <c r="I23" i="1" s="1"/>
  <c r="D44" i="1"/>
  <c r="D25" i="1"/>
  <c r="C52" i="1" l="1"/>
  <c r="G51" i="1"/>
  <c r="I42" i="1"/>
  <c r="G52" i="1" s="1"/>
  <c r="C51" i="1"/>
  <c r="C65" i="1" l="1"/>
  <c r="C66" i="1"/>
  <c r="G67" i="1" l="1"/>
  <c r="C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Österlind</author>
    <author>Fredrik Reis</author>
  </authors>
  <commentList>
    <comment ref="B7" authorId="0" shapeId="0" xr:uid="{347B4E6A-DEF0-4897-BA14-DB8309CEE0C8}">
      <text>
        <r>
          <rPr>
            <sz val="8"/>
            <color indexed="81"/>
            <rFont val="Tahoma"/>
            <family val="2"/>
          </rPr>
          <t>antal timmar armaturen är tänd</t>
        </r>
      </text>
    </comment>
    <comment ref="H7" authorId="0" shapeId="0" xr:uid="{DB7E36B5-5549-4AF6-9B54-B5963542D204}">
      <text>
        <r>
          <rPr>
            <sz val="8"/>
            <color indexed="81"/>
            <rFont val="Tahoma"/>
            <family val="2"/>
          </rPr>
          <t>Pris / kwh skall vara
i öre</t>
        </r>
      </text>
    </comment>
    <comment ref="B1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Välj befitliga armaturer
</t>
        </r>
      </text>
    </comment>
    <comment ref="C10" authorId="1" shapeId="0" xr:uid="{96072CE7-443F-41B1-9137-5026B2ADA5D5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F10" authorId="0" shapeId="0" xr:uid="{00000000-0006-0000-0000-000003000000}">
      <text>
        <r>
          <rPr>
            <sz val="8"/>
            <color indexed="81"/>
            <rFont val="Tahoma"/>
            <family val="2"/>
          </rPr>
          <t>skriv in totala antalet armaturer, för detta rum</t>
        </r>
      </text>
    </comment>
    <comment ref="B29" authorId="1" shapeId="0" xr:uid="{F95D5F8E-B7A5-4C0E-B023-DEBE13EFB9B7}">
      <text>
        <r>
          <rPr>
            <b/>
            <sz val="9"/>
            <color indexed="81"/>
            <rFont val="Tahoma"/>
            <family val="2"/>
          </rPr>
          <t>Alla armaturer med TDC och sensorer är Effekten sänkt med 20% som reduceringsfaktor</t>
        </r>
      </text>
    </comment>
    <comment ref="C29" authorId="1" shapeId="0" xr:uid="{A75C67B3-B1FC-40C2-A8B7-FF560CC78831}">
      <text>
        <r>
          <rPr>
            <b/>
            <sz val="9"/>
            <color indexed="81"/>
            <rFont val="Tahoma"/>
            <family val="2"/>
          </rPr>
          <t>Namn på rum eller område</t>
        </r>
      </text>
    </comment>
    <comment ref="H29" authorId="1" shapeId="0" xr:uid="{EB8C174F-B80C-4784-BE5E-E503245DBD9E}">
      <text>
        <r>
          <rPr>
            <b/>
            <sz val="9"/>
            <color indexed="81"/>
            <rFont val="Tahoma"/>
            <family val="2"/>
          </rPr>
          <t>Reducering av energiförbrukning vid styrning, default 1,0 . 
Exempel kontor. Närvaro 0,8.  Dagsljus 0,75. Närvaro+Dagsljus 0,6</t>
        </r>
      </text>
    </comment>
  </commentList>
</comments>
</file>

<file path=xl/sharedStrings.xml><?xml version="1.0" encoding="utf-8"?>
<sst xmlns="http://schemas.openxmlformats.org/spreadsheetml/2006/main" count="1245" uniqueCount="1015">
  <si>
    <t>Befintlig anläggning</t>
  </si>
  <si>
    <t>Antal armaturer</t>
  </si>
  <si>
    <t>Effekt inkl reaktor</t>
  </si>
  <si>
    <t>kWh</t>
  </si>
  <si>
    <t>Summa kWh</t>
  </si>
  <si>
    <t>Pris / kWh</t>
  </si>
  <si>
    <t>Resultat och sammanställning</t>
  </si>
  <si>
    <t>Antal ljuskällor</t>
  </si>
  <si>
    <t>W/ljuskälla</t>
  </si>
  <si>
    <t>Ny anläggning</t>
  </si>
  <si>
    <t>Total effekt inkl reaktor</t>
  </si>
  <si>
    <t>Brinntid/dygn</t>
  </si>
  <si>
    <t>Antal dygn/år</t>
  </si>
  <si>
    <t>Summa Energikostnad kr</t>
  </si>
  <si>
    <t>KWh/år</t>
  </si>
  <si>
    <t xml:space="preserve">Kr / år </t>
  </si>
  <si>
    <t>Kr/år</t>
  </si>
  <si>
    <t>Besparing per år</t>
  </si>
  <si>
    <t>Kwh</t>
  </si>
  <si>
    <t>kr</t>
  </si>
  <si>
    <t>Investering</t>
  </si>
  <si>
    <t>Installation</t>
  </si>
  <si>
    <t>Totalt</t>
  </si>
  <si>
    <t>Kr</t>
  </si>
  <si>
    <t>Återbetalningstid</t>
  </si>
  <si>
    <t>År</t>
  </si>
  <si>
    <t>Armaturer (inkl ljuskälla)</t>
  </si>
  <si>
    <t>Övrigt</t>
  </si>
  <si>
    <t>Förutsättningar</t>
  </si>
  <si>
    <t>Kostnad Ljuskälla:</t>
  </si>
  <si>
    <t>Antal ljuskällebyten / år:</t>
  </si>
  <si>
    <t>Årlig kostnad kr för ljuskällor:</t>
  </si>
  <si>
    <t>Antal Ljuskällor</t>
  </si>
  <si>
    <t>Ljuskällans Livslängd h:</t>
  </si>
  <si>
    <t>Kostnad Ljuskällebyte (arb. kostnad):</t>
  </si>
  <si>
    <t>Kostnad inkl. ljuskällor</t>
  </si>
  <si>
    <t>Tabell drifttider</t>
  </si>
  <si>
    <t>Lokaltyp</t>
  </si>
  <si>
    <t>Kontor</t>
  </si>
  <si>
    <t>Skolor</t>
  </si>
  <si>
    <t>Sporthallar</t>
  </si>
  <si>
    <t>Hotell</t>
  </si>
  <si>
    <t>Restaurang</t>
  </si>
  <si>
    <t>Industri</t>
  </si>
  <si>
    <t>Butik</t>
  </si>
  <si>
    <t>Sjukhus</t>
  </si>
  <si>
    <t xml:space="preserve"> [tim/år]</t>
  </si>
  <si>
    <t>Källa Energimynd.</t>
  </si>
  <si>
    <t>Reducering av energiförbrukning vid styrning: Se Ljus &amp; Rum kap.10 för schablonvärden.</t>
  </si>
  <si>
    <t>Exempel kontor. Närvaro 0,8.  Dagsljus 0,75. Närvaro+Dagsljus 0,6</t>
  </si>
  <si>
    <t>Projekt</t>
  </si>
  <si>
    <t>Nokalux referens</t>
  </si>
  <si>
    <t>Livslängd L80</t>
  </si>
  <si>
    <t>Ny anläggning LED</t>
  </si>
  <si>
    <t>Befintlig anläggning Lysrör</t>
  </si>
  <si>
    <t>80% Ljus kvar efter 100 000h</t>
  </si>
  <si>
    <t>Diagram som man bepsaringen där den korsar varandra</t>
  </si>
  <si>
    <t>Alien Maxi LED 1000 830</t>
  </si>
  <si>
    <t>151620-Nöd</t>
  </si>
  <si>
    <t>Alien Maxi LED 1000 830 Nöd</t>
  </si>
  <si>
    <t>Alien Maxi LED 1000 840</t>
  </si>
  <si>
    <t>Alien Maxi LED 1000 830 Sensor</t>
  </si>
  <si>
    <t>Alien Maxi LED 1000 840 Sensor</t>
  </si>
  <si>
    <t>Alien Maxi LED 1000 830 Sensor Korridor</t>
  </si>
  <si>
    <t>Alien Maxi LED 1000 840 Sensor Korridor</t>
  </si>
  <si>
    <t>Alien Maxi LED 1000 830 Korridor</t>
  </si>
  <si>
    <t>Alien XL LED 2000 830</t>
  </si>
  <si>
    <t>Alien XL LED 2000 840</t>
  </si>
  <si>
    <t>Alien XL LED 2000 830 Sensor</t>
  </si>
  <si>
    <t>Alien XL LED 2000 840 Sensor</t>
  </si>
  <si>
    <t>Alien XL LED 2000 830 Eco</t>
  </si>
  <si>
    <t>Alien XL LED 2000 840 Eco</t>
  </si>
  <si>
    <t>Alien XL LED 2000 830 Sensor Eco</t>
  </si>
  <si>
    <t>Alien XL LED 2000 830 Dalisensor Eco</t>
  </si>
  <si>
    <t>Alien XL LED 2000 830 Nöd</t>
  </si>
  <si>
    <t>Alien XL LED 2000 840 Nöd</t>
  </si>
  <si>
    <t>Alien XL LED 2000 830 Nöd Sensor</t>
  </si>
  <si>
    <t>Alien XL LED 2000 840 Nöd Sensor</t>
  </si>
  <si>
    <t>Alien XL LED 2000 830 Nöd Sensor Eco</t>
  </si>
  <si>
    <t>Alien XL LED 2000 840 Nöd Sensor Eco</t>
  </si>
  <si>
    <t>Alien XL LED 2000 840 Sensor Eco</t>
  </si>
  <si>
    <t>Alien XL LED 2000 840 Dali sensor Eco</t>
  </si>
  <si>
    <t>Elara 400 OP</t>
  </si>
  <si>
    <t>Elara 400 MP</t>
  </si>
  <si>
    <t>Elara 400 OP TDC *</t>
  </si>
  <si>
    <t>Elara 400 MP TDC *</t>
  </si>
  <si>
    <t>Elara 600 OP</t>
  </si>
  <si>
    <t>Elara 600 MP</t>
  </si>
  <si>
    <t>Elara 600 OP TDC *</t>
  </si>
  <si>
    <t>Elara 600 MP TDC *</t>
  </si>
  <si>
    <t>IR 52 LED 11000 830</t>
  </si>
  <si>
    <t>IR 52 LED 11000 840</t>
  </si>
  <si>
    <t>IR 52 LED 22000 830</t>
  </si>
  <si>
    <t>IR 52 LED 22000 840</t>
  </si>
  <si>
    <t>IR 52 LED 11000 830 TDC *</t>
  </si>
  <si>
    <t>IR 52 LED 11000 840 TDC *</t>
  </si>
  <si>
    <t>IR 52 LED 22000 830 TDC *</t>
  </si>
  <si>
    <t>IR 52 LED 22000 840 TDC *</t>
  </si>
  <si>
    <t>IR 5 LED 1000 830 Brytare</t>
  </si>
  <si>
    <t>IR 5 LED 1000 840 Brytare</t>
  </si>
  <si>
    <t>IR 5 LED 1000 830 TD Brytare</t>
  </si>
  <si>
    <t>IR 5 LED 1000 840 TD Brytare</t>
  </si>
  <si>
    <t>IR 5 LED 2000 830 Brytare</t>
  </si>
  <si>
    <t>IR 5 LED 2000 840 Brytare</t>
  </si>
  <si>
    <t>IR 5 LED 2000 830 TD Brytare</t>
  </si>
  <si>
    <t>IR 5 LED 2000 840 TD Brytare</t>
  </si>
  <si>
    <t>IR 9 LED 1500 840</t>
  </si>
  <si>
    <t>IR 9 LED 1500 830</t>
  </si>
  <si>
    <t>IR 9 LED 1500 830 Sensor</t>
  </si>
  <si>
    <t>IR 5 LED 1000 830</t>
  </si>
  <si>
    <t>IR 5 LED 1000 840</t>
  </si>
  <si>
    <t>IR 5 LED 1000 830 TDC *</t>
  </si>
  <si>
    <t>IR 5 LED 1000 840 TDC *</t>
  </si>
  <si>
    <t>IR 5 LED 2000 830</t>
  </si>
  <si>
    <t>IR 5 LED 2000 840</t>
  </si>
  <si>
    <t>IR 5 LED 2000 830 TDC *</t>
  </si>
  <si>
    <t>IR 5 LED 2000 840 TDC *</t>
  </si>
  <si>
    <t>Faze 2000 830 Utan uttag</t>
  </si>
  <si>
    <t>Faze 2000 840 Utan uttag</t>
  </si>
  <si>
    <t>Faze 2000 830 TDC* Utan uttag</t>
  </si>
  <si>
    <t>Faze 2000 840 TDC* Utan uttag</t>
  </si>
  <si>
    <t>Faze 2000 830 Sensor Utan uttag</t>
  </si>
  <si>
    <t>Faze 2000 840 Sensor Utan uttag</t>
  </si>
  <si>
    <t>Faze 2000 830 TDC* Sensor Utan uttag</t>
  </si>
  <si>
    <t>Faze 2000 840 TDC* Sensor Utan uttag</t>
  </si>
  <si>
    <t>Faze 2000 830 Med uttag</t>
  </si>
  <si>
    <t>Faze 2000 840 Med uttag</t>
  </si>
  <si>
    <t>Faze 2000 830 TDC* Med uttag</t>
  </si>
  <si>
    <t>Faze 2000 840 TDC* Med uttag</t>
  </si>
  <si>
    <t>Faze 2000 830 Sensor Med uttag</t>
  </si>
  <si>
    <t>Faze 2000 840 Sensor Med uttag</t>
  </si>
  <si>
    <t>Faze 2000 830 TDC* Sensor Med uttag</t>
  </si>
  <si>
    <t>Faze 2000 840 TDC* Sensor Med uttag</t>
  </si>
  <si>
    <t>OfficeLED 4000 830</t>
  </si>
  <si>
    <t>OfficeLED 4000 840</t>
  </si>
  <si>
    <t>OfficeLED 4000 TDC * 830</t>
  </si>
  <si>
    <t>OfficeLED 4000 TDC * 840</t>
  </si>
  <si>
    <t>OfficeLED P 4000 830</t>
  </si>
  <si>
    <t>OfficeLED P 4000 840</t>
  </si>
  <si>
    <t>OfficeLED P 4000 TDC * 830</t>
  </si>
  <si>
    <t>OfficeLED P 4000 TDC * 840</t>
  </si>
  <si>
    <t>OfficeLED 6000 830</t>
  </si>
  <si>
    <t>OfficeLED 6000 840</t>
  </si>
  <si>
    <t>OfficeLED 6000 TDC * 830</t>
  </si>
  <si>
    <t>OfficeLED 6000 TDC * 840</t>
  </si>
  <si>
    <t>OfficeLED 6000 ST 830</t>
  </si>
  <si>
    <t>OfficeLED 6000 ST 840</t>
  </si>
  <si>
    <t>OfficeLED 6000 ST TDC * 830</t>
  </si>
  <si>
    <t>OfficeLED 6000 ST TDC * 840</t>
  </si>
  <si>
    <t>OfficeLED AS 3000 830</t>
  </si>
  <si>
    <t>OfficeLED AS 3000 840</t>
  </si>
  <si>
    <t>OfficeLED AS 3000 TDC * 830</t>
  </si>
  <si>
    <t>OfficeLED AS 3000 TDC * 840</t>
  </si>
  <si>
    <t>OfficeLED AS 3000 AirC * 830</t>
  </si>
  <si>
    <t>OfficeLED AS 3000 AirC * 840</t>
  </si>
  <si>
    <t>OfficeLED 5000 830</t>
  </si>
  <si>
    <t>OfficeLED 5000 840</t>
  </si>
  <si>
    <t>OfficeLED 5000 TDC 830</t>
  </si>
  <si>
    <t>OfficeLED 5000 TDC 840</t>
  </si>
  <si>
    <t>OfficeLED P 5000 830</t>
  </si>
  <si>
    <t>OfficeLED P 5000 840</t>
  </si>
  <si>
    <t>OfficeLED P 5000 TDC 830</t>
  </si>
  <si>
    <t>OfficeLED P 5000 TDC 840</t>
  </si>
  <si>
    <t>OfficeLED 7000 830</t>
  </si>
  <si>
    <t>OfficeLED 7000 840</t>
  </si>
  <si>
    <t>OfficeLED 7000 TDC 830</t>
  </si>
  <si>
    <t>OfficeLED 7000 TDC 840</t>
  </si>
  <si>
    <t>OfficeLED 7000 ST 830</t>
  </si>
  <si>
    <t>OfficeLED 7000 ST 840</t>
  </si>
  <si>
    <t>OfficeLED 7000 ST TDC 830</t>
  </si>
  <si>
    <t>OfficeLED 7000 ST TDC 840</t>
  </si>
  <si>
    <t>OfficeLED 4000 AirC * 830</t>
  </si>
  <si>
    <t>OfficeLED 4000 AirC * 840</t>
  </si>
  <si>
    <t>OfficeLED P 4000 AirC * 830</t>
  </si>
  <si>
    <t>OfficeLED P 4000 AirC * 840</t>
  </si>
  <si>
    <t>OfficeLED 6000 AirC * 830</t>
  </si>
  <si>
    <t>OfficeLED 6000 AirC * 840</t>
  </si>
  <si>
    <t>OfficeLED 5000 AirC * 830</t>
  </si>
  <si>
    <t>OfficeLED 5000 AirC * 840</t>
  </si>
  <si>
    <t>OfficeLED P 5000 AirC * 830</t>
  </si>
  <si>
    <t>OfficeLED P 5000 AirC * 840</t>
  </si>
  <si>
    <t>OfficeLED 7000 AirC * 830</t>
  </si>
  <si>
    <t>OfficeLED 7000 AirC * 840</t>
  </si>
  <si>
    <t>OfficeLED 4000 OP AirC * 830</t>
  </si>
  <si>
    <t>OfficeLED 4000 OP AirC * 840</t>
  </si>
  <si>
    <t>OfficeLED P 4000 OP AirC * 830</t>
  </si>
  <si>
    <t>OfficeLED P 4000 OP AirC * 840</t>
  </si>
  <si>
    <t>OfficeLED 6000 OP AirC * 830</t>
  </si>
  <si>
    <t>OfficeLED 6000 OP AirC * 840</t>
  </si>
  <si>
    <t>OfficeLED 4000 MP AirC * 830</t>
  </si>
  <si>
    <t>OfficeLED 4000 MP AirC * 840</t>
  </si>
  <si>
    <t>OfficeLED P 4000 MP AirC * 830</t>
  </si>
  <si>
    <t>OfficeLED P 4000 MP AirC * 840</t>
  </si>
  <si>
    <t>OfficeLED 6000 MP AirC * 830</t>
  </si>
  <si>
    <t>OfficeLED 6000 MP AirC * 840</t>
  </si>
  <si>
    <t>InLED 6.2 MP TDC * 830</t>
  </si>
  <si>
    <t>InLED 6.2 MP TDC * 840</t>
  </si>
  <si>
    <t>InLED 6.2 OP TDC * 830</t>
  </si>
  <si>
    <t>InLED 6.2 OP TDC * 840</t>
  </si>
  <si>
    <t>InLED 12.2 MP TDC * 830</t>
  </si>
  <si>
    <t>InLED 12.2 MP TDC * 840</t>
  </si>
  <si>
    <t>InLED 12.2 OP TDC * 830</t>
  </si>
  <si>
    <t>InLED 12.2 OP TDC * 840</t>
  </si>
  <si>
    <t>InLED 6.6 MP4 TDC * 830</t>
  </si>
  <si>
    <t>InLED 6.6 MP4 TDC * 840</t>
  </si>
  <si>
    <t>InLED 6.6 OP4 TDC * 830</t>
  </si>
  <si>
    <t>154845-H</t>
  </si>
  <si>
    <t>InLED 6.6 OP Hörn 830 TDC *</t>
  </si>
  <si>
    <t>InLED 6.6 OP4 TDC * 840</t>
  </si>
  <si>
    <t>154846-H</t>
  </si>
  <si>
    <t>InLED 6.6 OP Hörn 840 TDC *</t>
  </si>
  <si>
    <t>InLED 6.6 MPR TDC * 830</t>
  </si>
  <si>
    <t>InLED 6.6 MPR TDC * 840</t>
  </si>
  <si>
    <t>InLED 6.1 MP TDC * 830</t>
  </si>
  <si>
    <t>InLED 6.6 OPR TDC * 830</t>
  </si>
  <si>
    <t>InLED 6.6 OPR TDC * 840</t>
  </si>
  <si>
    <t>InLED 6.1 OP TDC * 830</t>
  </si>
  <si>
    <t>InLED 6.1 MP TDC * 840</t>
  </si>
  <si>
    <t>InLED 6.1 OP TDC * 840</t>
  </si>
  <si>
    <t>InLED AS 6.1 1500 TDC * 830</t>
  </si>
  <si>
    <t>InLED AS 6.1 1500 TDC * 840</t>
  </si>
  <si>
    <t>InLED AS 6.1 1500 830</t>
  </si>
  <si>
    <t>InLED AS 6.1 1500 840</t>
  </si>
  <si>
    <t>InLED 12.1 MP TDC * 830</t>
  </si>
  <si>
    <t>InLED 12.1 OP TDC * 830</t>
  </si>
  <si>
    <t>InLED 12.1 MP TDC * 840</t>
  </si>
  <si>
    <t>InLED 12.1 OP TDC * 840</t>
  </si>
  <si>
    <t>InLED 6.2 MP 830</t>
  </si>
  <si>
    <t>InLED 6.2 MP 840</t>
  </si>
  <si>
    <t>InLED 6.2 OP 830</t>
  </si>
  <si>
    <t>InLED 6.2 OP 840</t>
  </si>
  <si>
    <t>InLED 12.2 MP 830</t>
  </si>
  <si>
    <t>InLED 12.2 MP 840</t>
  </si>
  <si>
    <t>InLED 12.2 8000 OP 830</t>
  </si>
  <si>
    <t>154933-TD</t>
  </si>
  <si>
    <t>InLED 12.2 8000 OP TDC * 830</t>
  </si>
  <si>
    <t>InLED 12.2 OP 830</t>
  </si>
  <si>
    <t>InLED 12.2 OP 840</t>
  </si>
  <si>
    <t>InLED 12.2 8000 OP 840</t>
  </si>
  <si>
    <t>154939-TD</t>
  </si>
  <si>
    <t>InLED 12.2 8000 OP TDC * 840</t>
  </si>
  <si>
    <t>InLED 6.6 MP4 830</t>
  </si>
  <si>
    <t>InLED 6.6 MP4 840</t>
  </si>
  <si>
    <t>InLED 6.6 OP4 830</t>
  </si>
  <si>
    <t>154945-H</t>
  </si>
  <si>
    <t>InLED 6.6 OP Hörn 830</t>
  </si>
  <si>
    <t>InLED 6.6 OP4 840</t>
  </si>
  <si>
    <t>154946-H</t>
  </si>
  <si>
    <t>InLED 6.6 OP Hörn 840</t>
  </si>
  <si>
    <t>InLED 6.6 MPR 830</t>
  </si>
  <si>
    <t>InLED 6.6 MPR 840</t>
  </si>
  <si>
    <t>InLED 6.1 MP 830</t>
  </si>
  <si>
    <t>InLED 6.6 OPR 830</t>
  </si>
  <si>
    <t>InLED 6.6 OPR 840</t>
  </si>
  <si>
    <t>InLED 6.6 8000 OP4 830</t>
  </si>
  <si>
    <t>InLED 6.1 OP 830</t>
  </si>
  <si>
    <t>InLED 6.1 MP 840</t>
  </si>
  <si>
    <t>InLED 6.1 OP 840</t>
  </si>
  <si>
    <t>InLED 12.1 MP 830</t>
  </si>
  <si>
    <t>InLED 12.1 OP 830</t>
  </si>
  <si>
    <t>InLED 12.1 MP 840</t>
  </si>
  <si>
    <t>InLED 12.1 OP 840</t>
  </si>
  <si>
    <t>InLED 6.6 8000 OP4 TDC * 840</t>
  </si>
  <si>
    <t>InLED 6.6 8000 OP4 840</t>
  </si>
  <si>
    <t>InLED 6.6 8000 OP4 TDC * 830</t>
  </si>
  <si>
    <t>InLED 6.6 OP4 AirC * 830</t>
  </si>
  <si>
    <t>InLED 6.6 OP4 AirC * 840</t>
  </si>
  <si>
    <t>InLED 6.6 MP4 AirC * 830</t>
  </si>
  <si>
    <t>InLED 6.6 MP4 AirC * 840</t>
  </si>
  <si>
    <t>InLED 6.6 OPR AirC * 830</t>
  </si>
  <si>
    <t>InLED 6.6 OPR AirC * 840</t>
  </si>
  <si>
    <t>InLED 6.6 MPR AirC * 830</t>
  </si>
  <si>
    <t>InLED 6.6 MPR AirC * 840</t>
  </si>
  <si>
    <t>InLED AS 12.1 3000 830</t>
  </si>
  <si>
    <t>InLED AS 12.1 3000 840</t>
  </si>
  <si>
    <t>InLED AS 12.1 3000 TDC * 830</t>
  </si>
  <si>
    <t>InLED AS 12.1 3000 TDC * 840</t>
  </si>
  <si>
    <t>InLED 18.1 MP 830</t>
  </si>
  <si>
    <t>InLED 18.1 MP 840</t>
  </si>
  <si>
    <t>InLED 18.1 MP TDC * 830</t>
  </si>
  <si>
    <t>InLED 18.1 MP TDC * 840</t>
  </si>
  <si>
    <t>InLED 24.1 MP 830</t>
  </si>
  <si>
    <t>InLED 24.1 MP 840</t>
  </si>
  <si>
    <t>InLED 24.1 MP TDC * 830</t>
  </si>
  <si>
    <t>InLED 24.1 MP TDC * 840</t>
  </si>
  <si>
    <t>OfficeLED 4000 OP 830</t>
  </si>
  <si>
    <t>OfficeLED 4000 OP 840</t>
  </si>
  <si>
    <t>OfficeLED 4000 OP TDC * 830</t>
  </si>
  <si>
    <t>OfficeLED 4000 OP TDC * 840</t>
  </si>
  <si>
    <t>OfficeLED P 4000 OP 830</t>
  </si>
  <si>
    <t>OfficeLED P 4000 OP 840</t>
  </si>
  <si>
    <t>OfficeLED P 4000 OP TDC * 830</t>
  </si>
  <si>
    <t>OfficeLED P 4000 OP TDC * 840</t>
  </si>
  <si>
    <t>OfficeLED 6000 OP 830</t>
  </si>
  <si>
    <t>OfficeLED 6000 OP 840</t>
  </si>
  <si>
    <t>OfficeLED 6000 OP TDC * 830</t>
  </si>
  <si>
    <t>OfficeLED 6000 OP TDC * 840</t>
  </si>
  <si>
    <t>OfficeLED 6000 OP ST 830</t>
  </si>
  <si>
    <t>OfficeLED 6000 OP ST 840</t>
  </si>
  <si>
    <t>OfficeLED 6000 OP ST TDC * 830</t>
  </si>
  <si>
    <t>OfficeLED 6000 OP ST TDC * 840</t>
  </si>
  <si>
    <t>OfficeLED 4000 MP 830</t>
  </si>
  <si>
    <t>OfficeLED 4000 MP 840</t>
  </si>
  <si>
    <t>OfficeLED 4000 MP TDC * 830</t>
  </si>
  <si>
    <t>OfficeLED 4000 MP TDC * 840</t>
  </si>
  <si>
    <t>OfficeLED P 4000 MP 830</t>
  </si>
  <si>
    <t>OfficeLED P 4000 MP 840</t>
  </si>
  <si>
    <t>OfficeLED P 4000 MP TDC * 830</t>
  </si>
  <si>
    <t>OfficeLED P 4000 MP TDC * 840</t>
  </si>
  <si>
    <t>OfficeLED 6000 MP 830</t>
  </si>
  <si>
    <t>OfficeLED 6000 MP 840</t>
  </si>
  <si>
    <t>OfficeLED 6000 MP TDC * 830</t>
  </si>
  <si>
    <t>OfficeLED 6000 MP TDC * 840</t>
  </si>
  <si>
    <t>OfficeLED 6000 MP ST 830</t>
  </si>
  <si>
    <t>OfficeLED 6000 MP ST 840</t>
  </si>
  <si>
    <t>OfficeLED 6000 MP ST TDC * 830</t>
  </si>
  <si>
    <t>OfficeLED 6000 MP ST TDC * 840</t>
  </si>
  <si>
    <t>IR 95 LED 3000 830</t>
  </si>
  <si>
    <t>IR 95 LED 3000 840</t>
  </si>
  <si>
    <t>IR 95 LED 3000 830 TDC *</t>
  </si>
  <si>
    <t>IR 95 LED 3000 840 TDC *</t>
  </si>
  <si>
    <t>IR 95 LED 1500 830</t>
  </si>
  <si>
    <t>IR 95 LED 1500 830 TDC *</t>
  </si>
  <si>
    <t>IR 95 LED 1500 840</t>
  </si>
  <si>
    <t>IR 95 LED 1500 840 TDC *</t>
  </si>
  <si>
    <t>InVoid 1500 830</t>
  </si>
  <si>
    <t>InVoid 1500 840</t>
  </si>
  <si>
    <t>InVoid 1500 830 TDC *</t>
  </si>
  <si>
    <t>InVoid 1500 840 TDC *</t>
  </si>
  <si>
    <t>InVoid 3000 830</t>
  </si>
  <si>
    <t>InVoid 3000 840</t>
  </si>
  <si>
    <t>InVoid 3000 830 TDC *</t>
  </si>
  <si>
    <t>InVoid 3000 840 TDC *</t>
  </si>
  <si>
    <t>InVoid Hörn 1100 830</t>
  </si>
  <si>
    <t>InVoid Hörn 1100 840</t>
  </si>
  <si>
    <t>InVoid Hörn 1100 830 TDC *</t>
  </si>
  <si>
    <t>InVoid Hörn 1100 840 TDC *</t>
  </si>
  <si>
    <t>InVoid 1500 830 AirC *</t>
  </si>
  <si>
    <t>InVoid 1500 840 AirC *</t>
  </si>
  <si>
    <t>InVoid 3000 830 AirC *</t>
  </si>
  <si>
    <t>InVoid 3000 840 AirC *</t>
  </si>
  <si>
    <t>Saturn LED 2000 830</t>
  </si>
  <si>
    <t>Saturn LED 2000 830 Sensor</t>
  </si>
  <si>
    <t>Saturn LED 2000 830 Eco</t>
  </si>
  <si>
    <t>Saturn LED 2000 830 Sensor Eco</t>
  </si>
  <si>
    <t>Saturn LED 2000 830 Nöd</t>
  </si>
  <si>
    <t>Saturn LED 2000 830 Nöd Sensor</t>
  </si>
  <si>
    <t>Saturn LED 2000 830 Nöd Sensor Eco</t>
  </si>
  <si>
    <t>FlatLED 12.2 830</t>
  </si>
  <si>
    <t>FlatLED 12.2 840</t>
  </si>
  <si>
    <t>FlatLED 12.2 830 TD *</t>
  </si>
  <si>
    <t>FlatLED 12.2 840 TD *</t>
  </si>
  <si>
    <t>FlatLED 12.2 830 Actilume *</t>
  </si>
  <si>
    <t>FlatLED 12.2 840 Actilume *</t>
  </si>
  <si>
    <t>FlatLED 12.2 830 Sensor</t>
  </si>
  <si>
    <t>FlatLED 12.2 840 Sensor</t>
  </si>
  <si>
    <t>FlatLED 12.2 830 Sensor TD *</t>
  </si>
  <si>
    <t>FlatLED 12.2 840 Sensor TD *</t>
  </si>
  <si>
    <t>FlatLED 12.2 830 AirC *</t>
  </si>
  <si>
    <t>FlatLED 12.2 840 AirC *</t>
  </si>
  <si>
    <t>Void 4000 OP 830</t>
  </si>
  <si>
    <t>Void 4000 OP 840</t>
  </si>
  <si>
    <t>Void 5000 OP 830</t>
  </si>
  <si>
    <t>Void 5000 OP 840</t>
  </si>
  <si>
    <t>Void 4000 OP ST 830</t>
  </si>
  <si>
    <t>Void 4000 OP ST 840</t>
  </si>
  <si>
    <t>Void 5000 OP ST 830</t>
  </si>
  <si>
    <t>Void 5000 OP ST 840</t>
  </si>
  <si>
    <t>Void 4000 OP TD * 830</t>
  </si>
  <si>
    <t>Void 4000 OP TD * 840</t>
  </si>
  <si>
    <t>Void 5000 OP TD * 830</t>
  </si>
  <si>
    <t>Void 5000 OP TD * 840</t>
  </si>
  <si>
    <t>Void 4000 OP ActiLume * 830</t>
  </si>
  <si>
    <t>Void 4000 OP ActiLume * 840</t>
  </si>
  <si>
    <t>Void 5000 OP ActiLume * 830</t>
  </si>
  <si>
    <t>Void 5000 OP ActiLume * 840</t>
  </si>
  <si>
    <t>Void Optic 5000 830</t>
  </si>
  <si>
    <t>Void Optic 5000 840</t>
  </si>
  <si>
    <t>Void Optic 6000 830</t>
  </si>
  <si>
    <t>Void Optic 6000 840</t>
  </si>
  <si>
    <t>Void Optic 5000 ST 830</t>
  </si>
  <si>
    <t>Void Optic 5000 ST 840</t>
  </si>
  <si>
    <t>Void Optic 6000 ST 830</t>
  </si>
  <si>
    <t>Void Optic 6000 ST 840</t>
  </si>
  <si>
    <t>Void Optic 5000 TD * 830</t>
  </si>
  <si>
    <t>Void Optic 5000 TD * 840</t>
  </si>
  <si>
    <t>Void Optic 6000 TD * 830</t>
  </si>
  <si>
    <t>Void Optic 6000 TD * 840</t>
  </si>
  <si>
    <t>Void Optic 5000 AirC * 830</t>
  </si>
  <si>
    <t>Void Optic 5000 AirC * 840</t>
  </si>
  <si>
    <t>Void Optic 6000 AirC * 830</t>
  </si>
  <si>
    <t>Void Optic 6000 AirC * 840</t>
  </si>
  <si>
    <t>Storeliner II 8000 830 18.1</t>
  </si>
  <si>
    <t>Storeliner II 8000 840 18.1</t>
  </si>
  <si>
    <t>Storeliner II 8000 830 18.1 TDC *</t>
  </si>
  <si>
    <t>Storeliner II 8000 840 18.1 TDC *</t>
  </si>
  <si>
    <t>ClassLED 2000 830</t>
  </si>
  <si>
    <t>ClassLED 2000 TDC * 830</t>
  </si>
  <si>
    <t>ClassLED 5000 840</t>
  </si>
  <si>
    <t>ClassLED 5000 830</t>
  </si>
  <si>
    <t>159214-U</t>
  </si>
  <si>
    <t>ClassLED 5000 TDC * 830</t>
  </si>
  <si>
    <t>159215-U</t>
  </si>
  <si>
    <t>159217-U</t>
  </si>
  <si>
    <t>ClassLED 5000 TDC * 840</t>
  </si>
  <si>
    <t>ClassLED 2000 840</t>
  </si>
  <si>
    <t>ClassLED 2000 TDC * 840</t>
  </si>
  <si>
    <t>159230-U</t>
  </si>
  <si>
    <t>ClassLED AS 3000 830</t>
  </si>
  <si>
    <t>ClassLED AS 3000 840</t>
  </si>
  <si>
    <t>ClassLED AS 3000 830 TDC *</t>
  </si>
  <si>
    <t>ClassLED AS 3000 840 TDC *</t>
  </si>
  <si>
    <t>ClassLED 6000 830</t>
  </si>
  <si>
    <t>159260-U</t>
  </si>
  <si>
    <t>ClassLED 6000 840</t>
  </si>
  <si>
    <t>159262-U</t>
  </si>
  <si>
    <t>ClassLED 6000 TDC * 830</t>
  </si>
  <si>
    <t>159264-U</t>
  </si>
  <si>
    <t>ClassLED 6000 TDC * 840</t>
  </si>
  <si>
    <t>159266-U</t>
  </si>
  <si>
    <t>CentiLED 6.6 830 OP</t>
  </si>
  <si>
    <t>CentiLED 6.6 840 OP</t>
  </si>
  <si>
    <t>CentiLED 6.6 830 OP TDC *</t>
  </si>
  <si>
    <t>CentiLED 6.6 840 OP TDC *</t>
  </si>
  <si>
    <t>CentiLED 6.6 4000 830 OP</t>
  </si>
  <si>
    <t>CentiLED 6.6 4000 840 OP</t>
  </si>
  <si>
    <t>CentiLED 6.6 4000 830 OP TDC *</t>
  </si>
  <si>
    <t>CentiLED 6.6 4000 840 OP TDC *</t>
  </si>
  <si>
    <t>CentiLED 6.6 4000 830 MP</t>
  </si>
  <si>
    <t>CentiLED 6.6 4000 840 MP</t>
  </si>
  <si>
    <t>CentiLED 6.6 4000 830 MP TDC *</t>
  </si>
  <si>
    <t>CentiLED 6.6 4000 840 MP TDC *</t>
  </si>
  <si>
    <t>Basic 23 LED 7000 M 830</t>
  </si>
  <si>
    <t>Basic 23 LED 7000 M 840</t>
  </si>
  <si>
    <t>Basic 23 LED 9000 M 830</t>
  </si>
  <si>
    <t>Basic 23 LED 9000 M 840</t>
  </si>
  <si>
    <t>Basic 23 LED 7000 M 830 TDC *</t>
  </si>
  <si>
    <t>Basic 23 LED 7000 M 840 TDC *</t>
  </si>
  <si>
    <t>Basic 23 LED 9000 M 830 TDC *</t>
  </si>
  <si>
    <t>Basic 23 LED 9000 M 840 TDC *</t>
  </si>
  <si>
    <t>Basic 23 LED 12000 M 830</t>
  </si>
  <si>
    <t>Basic 23 LED 12000 M 840</t>
  </si>
  <si>
    <t>Basic 23 LED 12000 M 830 TDC *</t>
  </si>
  <si>
    <t>Basic 23 LED 12000 M 840 TDC *</t>
  </si>
  <si>
    <t>MY 5000 830 MP TDC</t>
  </si>
  <si>
    <t>MY 5000 840 MP TDC</t>
  </si>
  <si>
    <t>MY 4200 830 MP TDC</t>
  </si>
  <si>
    <t>MY 4200 840 MP TDC</t>
  </si>
  <si>
    <t>MY Start 3000 830 MP TDC</t>
  </si>
  <si>
    <t>MY Start 3000 840 MP TDC</t>
  </si>
  <si>
    <t>MY Ramp 3000 830 MP TDC</t>
  </si>
  <si>
    <t>MY Ramp 3000 840 MP TDC</t>
  </si>
  <si>
    <t>MY Stopp 3000 830 MP TDC</t>
  </si>
  <si>
    <t>MY Stopp 3000 840 MP TDC</t>
  </si>
  <si>
    <t>MY 5000 830 MP TDC S</t>
  </si>
  <si>
    <t>MY 5000 840 MP TDC S</t>
  </si>
  <si>
    <t>MY 4200 830 MP TDC S</t>
  </si>
  <si>
    <t>MY 4200 840 MP TDC S</t>
  </si>
  <si>
    <t>InMY 1000 OP TDC 830</t>
  </si>
  <si>
    <t>InMY 1000 MP TDC 830</t>
  </si>
  <si>
    <t>InMY 1000 OP TDC 840</t>
  </si>
  <si>
    <t>InMY 1000 MP TDC 840</t>
  </si>
  <si>
    <t>InMY 2000 OP TDC 830</t>
  </si>
  <si>
    <t>InMY 2000 MP TDC 830</t>
  </si>
  <si>
    <t>InMY 2000 OP TDC 840</t>
  </si>
  <si>
    <t>InMY 2000 MP TDC 840</t>
  </si>
  <si>
    <t>InMY 4000 OP TDC 830</t>
  </si>
  <si>
    <t>InMY 4000 MP TDC 830</t>
  </si>
  <si>
    <t>InMY 4000 OP TDC 840</t>
  </si>
  <si>
    <t>InMY 4000 MP TDC 840</t>
  </si>
  <si>
    <t>InMY 1500 OP TDC 830</t>
  </si>
  <si>
    <t>InMY 1500 MP TDC 830</t>
  </si>
  <si>
    <t>InMY 1500 OP TDC 840</t>
  </si>
  <si>
    <t>InMY 1500 MP TDC 840</t>
  </si>
  <si>
    <t>Rigel 1100 830 24°</t>
  </si>
  <si>
    <t>Rigel 1100 840 24°</t>
  </si>
  <si>
    <t>Rigel 2000 830 24°</t>
  </si>
  <si>
    <t>Rigel 2000 840 24°</t>
  </si>
  <si>
    <t>Vega 3000 830 24°</t>
  </si>
  <si>
    <t>Vega 3000 840 24°</t>
  </si>
  <si>
    <t>Vega 3000 830 36°</t>
  </si>
  <si>
    <t>Vega 3000 840 36°</t>
  </si>
  <si>
    <t>Vega 3000 830 54°</t>
  </si>
  <si>
    <t>Vega 3000 840 54°</t>
  </si>
  <si>
    <t>Vega 4500 830 24°</t>
  </si>
  <si>
    <t>Vega 4500 830 24° TD*</t>
  </si>
  <si>
    <t>Vega 4500 840 24°</t>
  </si>
  <si>
    <t>Vega 4500 840 24° TD*</t>
  </si>
  <si>
    <t>Vega 4500 830 36°</t>
  </si>
  <si>
    <t>Vega 4500 830 36° TD*</t>
  </si>
  <si>
    <t>Vega 4500 840 36°</t>
  </si>
  <si>
    <t>Vega 4500 840 36° TD*</t>
  </si>
  <si>
    <t>Vega 4500 830 54°</t>
  </si>
  <si>
    <t>Vega 4500 840 54°</t>
  </si>
  <si>
    <t>Vega 4500 830 54° TD*</t>
  </si>
  <si>
    <t>Vega 4500 840 54° TD*</t>
  </si>
  <si>
    <t>Nemo 3 LED 1100 830</t>
  </si>
  <si>
    <t>Nemo 3 LED 1100 840</t>
  </si>
  <si>
    <t>Nemo 3 LED 1100 830 TD *</t>
  </si>
  <si>
    <t>Nemo 3 LED 1100 840 TD *</t>
  </si>
  <si>
    <t>Nemo 4 LED 1100 830</t>
  </si>
  <si>
    <t>Nemo 4 LED 1100 840</t>
  </si>
  <si>
    <t>Nemo 4 LED 1100 830 TD *</t>
  </si>
  <si>
    <t>Nemo 4 LED 1100 840 TD *</t>
  </si>
  <si>
    <t>Nemo 5 LED 1100 830</t>
  </si>
  <si>
    <t>Nemo 5 LED 1100 840</t>
  </si>
  <si>
    <t>Nemo 5 LED 2000 830</t>
  </si>
  <si>
    <t>Nemo 5 LED 2000 840</t>
  </si>
  <si>
    <t>Nemo 5 LED 1100 830 TD *</t>
  </si>
  <si>
    <t>Nemo 5 LED 1100 840 TD *</t>
  </si>
  <si>
    <t>Nemo 5 LED 2000 830 TD *</t>
  </si>
  <si>
    <t>Nemo 5 LED 2000 840 TD *</t>
  </si>
  <si>
    <t>Nemo 6 LED 1100 830</t>
  </si>
  <si>
    <t>Nemo 6 LED 1100 840</t>
  </si>
  <si>
    <t>Nemo 6 LED 2000 830</t>
  </si>
  <si>
    <t>Nemo 6 LED 2000 840</t>
  </si>
  <si>
    <t>Nemo 6 LED 1100 830 TD *</t>
  </si>
  <si>
    <t>Nemo 6 LED 1100 840 TD *</t>
  </si>
  <si>
    <t>Nemo 6 LED 2000 830 TD *</t>
  </si>
  <si>
    <t>Nemo 6 LED 2000 840 TD *</t>
  </si>
  <si>
    <t>Nemo 7 LED 1100 830 Frost</t>
  </si>
  <si>
    <t>Nemo 7 LED 1100 830 Blank</t>
  </si>
  <si>
    <t>Nemo 7 LED 1100 840 Frost</t>
  </si>
  <si>
    <t>Nemo 7 LED 1100 840 Blank</t>
  </si>
  <si>
    <t>Nemo 7 LED 2000 830 Frost</t>
  </si>
  <si>
    <t>Nemo 7 LED 2000 830 Blank</t>
  </si>
  <si>
    <t>Nemo 7 LED 2000 840 Frost</t>
  </si>
  <si>
    <t>Nemo 7 LED 2000 840 Blank</t>
  </si>
  <si>
    <t>Nemo 7 LED 1100 830 TD * Frost</t>
  </si>
  <si>
    <t>Nemo 7 LED 1100 830 TD * Blank</t>
  </si>
  <si>
    <t>Nemo 7 LED 1100 840 TD * Frost</t>
  </si>
  <si>
    <t>Nemo 7 LED 1100 840 TD * Blank</t>
  </si>
  <si>
    <t>Nemo 7 LED 2000 830 TD * Frost</t>
  </si>
  <si>
    <t>Nemo 7 LED 2000 830 TD * Blank</t>
  </si>
  <si>
    <t>Nemo 7 LED 2000 840 TD * Frost</t>
  </si>
  <si>
    <t>Nemo 7 LED 2000 840 TD * Blank</t>
  </si>
  <si>
    <t>Nemo 7 LED 3000 830 Frost</t>
  </si>
  <si>
    <t>Nemo 7 LED 3000 830 Blank</t>
  </si>
  <si>
    <t>Nemo 7 LED 3000 840 Frost</t>
  </si>
  <si>
    <t>Nemo 7 LED 3000 840 Blank</t>
  </si>
  <si>
    <t>Nemo 7 LED 3000 830 TD * Frost</t>
  </si>
  <si>
    <t>Nemo 7 LED 3000 830 TD * Blank</t>
  </si>
  <si>
    <t>Nemo 7 LED 3000 840 TD * Frost</t>
  </si>
  <si>
    <t>Nemo 7 LED 3000 840 TD * Blank</t>
  </si>
  <si>
    <t>Nemo 7 LED 5000 830 ** Frost</t>
  </si>
  <si>
    <t>Nemo 7 LED 5000 840 Frost</t>
  </si>
  <si>
    <t>Nemo 7 LED 5000 830 ** Blank</t>
  </si>
  <si>
    <t>Nemo 7 LED 5000 840 Blank</t>
  </si>
  <si>
    <t>Nemo 7 LED 5000 830 TD ** Frost</t>
  </si>
  <si>
    <t>Nemo 7 LED 5000 830 TD ** Blank</t>
  </si>
  <si>
    <t>Nemo 7 LED 5000 840 TD ** Frost</t>
  </si>
  <si>
    <t>Nemo 7 LED 5000 840 TD ** Blank</t>
  </si>
  <si>
    <t>Neptun 2000 830 Vit</t>
  </si>
  <si>
    <t>Neptun 2000 840 Vit</t>
  </si>
  <si>
    <t>Neptun 4000 830 Vit</t>
  </si>
  <si>
    <t>Neptun 4000 840 Vit</t>
  </si>
  <si>
    <t>Neptun 2000 830 TD * Vit</t>
  </si>
  <si>
    <t>Neptun 2000 840 TD * Vit</t>
  </si>
  <si>
    <t>Neptun 4000 830 TD * Vit</t>
  </si>
  <si>
    <t>Neptun 4000 840 TD * Vit</t>
  </si>
  <si>
    <t>Neptun 2000 830 Svart</t>
  </si>
  <si>
    <t>Neptun 2000 840 Svart</t>
  </si>
  <si>
    <t>Neptun 4000 830 Svart</t>
  </si>
  <si>
    <t>Neptun 4000 840 Svart</t>
  </si>
  <si>
    <t>Neptun 2000 830 TD * Svart</t>
  </si>
  <si>
    <t>Neptun 2000 840 TD * Svart</t>
  </si>
  <si>
    <t>Neptun 4000 830 TD * Svart</t>
  </si>
  <si>
    <t>Neptun 4000 840 TD * Svart</t>
  </si>
  <si>
    <t>Nemo 9 LED 3000 830</t>
  </si>
  <si>
    <t>Nemo 9 LED 3000 840</t>
  </si>
  <si>
    <t>Nemo 9 LED 3000 830 TDC*</t>
  </si>
  <si>
    <t>Nemo 9 LED 3000 840 TDC*</t>
  </si>
  <si>
    <t>Nemo 9 LED 5000 830</t>
  </si>
  <si>
    <t>Nemo 9 LED 5000 840</t>
  </si>
  <si>
    <t>Nemo 9 LED 5000 830 TDC*</t>
  </si>
  <si>
    <t>Nemo 9 LED 5000 840 TDC*</t>
  </si>
  <si>
    <t>Alt LED 3000 830</t>
  </si>
  <si>
    <t>Alt LED 3000 840</t>
  </si>
  <si>
    <t>Alt LED 3000 TD * 830</t>
  </si>
  <si>
    <t>Alt LED 3000 TD * 840</t>
  </si>
  <si>
    <t>Alt LED 2000 830</t>
  </si>
  <si>
    <t>Alt LED 2000 840</t>
  </si>
  <si>
    <t>Alt LED 2000 TD * 830</t>
  </si>
  <si>
    <t>Alt LED 2000 TD * 840</t>
  </si>
  <si>
    <t>Alt Mini LED 1100 830</t>
  </si>
  <si>
    <t>Alt Mini LED 1100 840</t>
  </si>
  <si>
    <t>Alt Mini LED 1100 TD * 830</t>
  </si>
  <si>
    <t>Alt Mini LED 1100 TD * 840</t>
  </si>
  <si>
    <t>Cedem LED 3000 830</t>
  </si>
  <si>
    <t>Cedem LED 3000 840</t>
  </si>
  <si>
    <t>Cedem LED 3000 830 TDC *</t>
  </si>
  <si>
    <t>Cedem LED 3000 840 TDC *</t>
  </si>
  <si>
    <t>Cedem LED 6000 830</t>
  </si>
  <si>
    <t>Cedem LED 6000 840</t>
  </si>
  <si>
    <t>Cedem LED 6000 830 TDC *</t>
  </si>
  <si>
    <t>Cedem LED 6000 840 TDC *</t>
  </si>
  <si>
    <t>Zurf LED 1100 830</t>
  </si>
  <si>
    <t>Zurf LED 1100 840</t>
  </si>
  <si>
    <t>Zurf LED 2000 830</t>
  </si>
  <si>
    <t>Zurf LED 2000 840</t>
  </si>
  <si>
    <t>Zurf LED 1100 830 TD *</t>
  </si>
  <si>
    <t>Zurf LED 1100 840 TD *</t>
  </si>
  <si>
    <t>Zurf LED 2000 830 TD *</t>
  </si>
  <si>
    <t>Zurf LED 2000 840 TD *</t>
  </si>
  <si>
    <t>Espresso LED 2000 830 Small</t>
  </si>
  <si>
    <t>Espresso LED 2000 840 Small</t>
  </si>
  <si>
    <t>Espresso LED 2000 830 TD Small</t>
  </si>
  <si>
    <t>Espresso LED 2000 840 TD Small</t>
  </si>
  <si>
    <t>Espresso LED 2000 830 Medium</t>
  </si>
  <si>
    <t>Espresso LED 2000 840 Medium</t>
  </si>
  <si>
    <t>Espresso LED 2000 830 TD Medium</t>
  </si>
  <si>
    <t>Espresso LED 2000 840 TD Medium</t>
  </si>
  <si>
    <t>Espresso LED 2000 830 Large</t>
  </si>
  <si>
    <t>Espresso LED 2000 840 Large</t>
  </si>
  <si>
    <t>Espresso LED 2000 830 TD Large</t>
  </si>
  <si>
    <t>Espresso LED 2000 840 TD Large</t>
  </si>
  <si>
    <t>ID 40 LED 7000 S 830</t>
  </si>
  <si>
    <t>ID 40 LED 7000 S 840</t>
  </si>
  <si>
    <t>ID 40 LED 7000 M 830</t>
  </si>
  <si>
    <t>ID 40 LED 7000 M 840</t>
  </si>
  <si>
    <t>ID 40 LED 7000 B 830</t>
  </si>
  <si>
    <t>ID 40 LED 7000 B 840</t>
  </si>
  <si>
    <t>ID 40 LED 9000 S 830</t>
  </si>
  <si>
    <t>ID 40 LED 9000 S 840</t>
  </si>
  <si>
    <t>ID 40 LED 9000 M 830</t>
  </si>
  <si>
    <t>ID 40 LED 9000 M 840</t>
  </si>
  <si>
    <t>ID 40 LED 9000 B 830</t>
  </si>
  <si>
    <t>ID 40 LED 9000 B 840</t>
  </si>
  <si>
    <t>ID 65 LED 5000 830</t>
  </si>
  <si>
    <t>452701-S</t>
  </si>
  <si>
    <t>ID 65 LED 5000 Sensor 830</t>
  </si>
  <si>
    <t>ID 65 LED 5000 840</t>
  </si>
  <si>
    <t>452703-S</t>
  </si>
  <si>
    <t>ID 65 LED 5000 Sensor 840</t>
  </si>
  <si>
    <t>ID 65 LED 5000 TDC * 830</t>
  </si>
  <si>
    <t>452705-S</t>
  </si>
  <si>
    <t>ID 65 LED 5000 Sensor TDC* 830</t>
  </si>
  <si>
    <t>ID 65 LED 5000 TDC * 840</t>
  </si>
  <si>
    <t>452707-S</t>
  </si>
  <si>
    <t>ID 65 LED 5000 Sensor TDC* 840</t>
  </si>
  <si>
    <t>ID 65 LED 7000 830</t>
  </si>
  <si>
    <t>ID 65 LED 7000 840</t>
  </si>
  <si>
    <t>ID 65 LED 7000 TDC * 830</t>
  </si>
  <si>
    <t>ID 65 LED 7000 TDC * 840</t>
  </si>
  <si>
    <t>ID 65 LED 7000 Sensor 830</t>
  </si>
  <si>
    <t>ID 65 LED 7000 Sensor 840</t>
  </si>
  <si>
    <t>ID 65 LED 7000 Sensor TDC* 830</t>
  </si>
  <si>
    <t>ID 65 LED 7000 Sensor TDC* 840</t>
  </si>
  <si>
    <t>ID 65 LED 10000 830</t>
  </si>
  <si>
    <t>ID 65 LED 10000 840</t>
  </si>
  <si>
    <t>ID 65 LED 10000 TDC* 830</t>
  </si>
  <si>
    <t>ID 65 LED 10000 TDC* 840</t>
  </si>
  <si>
    <t>ID 65 LED 12000 830</t>
  </si>
  <si>
    <t>ID 65 LED 12000 840</t>
  </si>
  <si>
    <t>ID 65 LED 12000 TDC* 830</t>
  </si>
  <si>
    <t>ID 65 LED 12000 TDC* 840</t>
  </si>
  <si>
    <t>ID 65 LED GRP 8000 830</t>
  </si>
  <si>
    <t>ID 65 LED GRP 8000 TDC * 830</t>
  </si>
  <si>
    <t>ID 65 LED GRP 8000 840</t>
  </si>
  <si>
    <t>ID 65 LED GRP 8000 TDC * 840</t>
  </si>
  <si>
    <t>ID 65 LED GRP 5000 830</t>
  </si>
  <si>
    <t>ID 65 LED GRP 5000 TDC * 830</t>
  </si>
  <si>
    <t>ID 65 LED GRP 5000 840</t>
  </si>
  <si>
    <t>ID 65 LED GRP 5000 TDC * 840</t>
  </si>
  <si>
    <t>ID 66 PC 8000 830</t>
  </si>
  <si>
    <t>ID 66 PC 8000 840</t>
  </si>
  <si>
    <t>ID 66 PC 6500 830</t>
  </si>
  <si>
    <t>ID 66 PC 6500 840</t>
  </si>
  <si>
    <t>ID 66 PC 5000 830</t>
  </si>
  <si>
    <t>ID 66 PC 5000 840</t>
  </si>
  <si>
    <t>ID 66 PC IND 8000 830</t>
  </si>
  <si>
    <t>ID 66 PC IND 8000 840</t>
  </si>
  <si>
    <t>ID 66 PC IND 6500 830</t>
  </si>
  <si>
    <t>ID 66 PC IND 6500 840</t>
  </si>
  <si>
    <t>ID 66 PC IND 5000 830</t>
  </si>
  <si>
    <t>ID 66 PC IND 5000 840</t>
  </si>
  <si>
    <t>Humid LED 4600 830</t>
  </si>
  <si>
    <t>Humid LED 4600 Sensor 830</t>
  </si>
  <si>
    <t>Humid LED 4600 840</t>
  </si>
  <si>
    <t>Humid LED 4600 Sensor 840</t>
  </si>
  <si>
    <t>Humid LED 4600 TDC* 830</t>
  </si>
  <si>
    <t>Humid LED 4600 TDC* 840</t>
  </si>
  <si>
    <t>Humid LED 4600 Sensor TDC* 830</t>
  </si>
  <si>
    <t>Humid LED 2300 830</t>
  </si>
  <si>
    <t>Humid LED 4600 Sensor TDC* 840</t>
  </si>
  <si>
    <t>Humid LED 2300 840</t>
  </si>
  <si>
    <t>Humid LED 2300 TDC* 830</t>
  </si>
  <si>
    <t>Humid LED 2300 TDC* 840</t>
  </si>
  <si>
    <t>Humid LED 2300 Sensor TDC* 840</t>
  </si>
  <si>
    <t>Humid LED 2300 Sensor 830</t>
  </si>
  <si>
    <t>Humid LED 2300 Sensor 840</t>
  </si>
  <si>
    <t>Humid LED 2300 Sensor TDC* 830</t>
  </si>
  <si>
    <t>Humid LED 4000 830</t>
  </si>
  <si>
    <t>453422-Nöd</t>
  </si>
  <si>
    <t>Humid LED 4000 Nöd 830</t>
  </si>
  <si>
    <t>Humid LED 4000 Sensor 830</t>
  </si>
  <si>
    <t>Humid LED 4000 840</t>
  </si>
  <si>
    <t>453426-Nöd</t>
  </si>
  <si>
    <t>Humid LED 4000 Nöd 840</t>
  </si>
  <si>
    <t>Humid LED 4000 Sensor 840</t>
  </si>
  <si>
    <t>Humid LED 4000 TDC* 830</t>
  </si>
  <si>
    <t>Humid LED 4000 Sensor TDC* 830</t>
  </si>
  <si>
    <t>Humid LED 4000 TDC* 840</t>
  </si>
  <si>
    <t>Humid LED 4000 Sensor TDC* 840</t>
  </si>
  <si>
    <t>Humid LED 6000 830</t>
  </si>
  <si>
    <t>Humid LED 6000 Sensor 830</t>
  </si>
  <si>
    <t>Humid LED 6000 840</t>
  </si>
  <si>
    <t>Humid LED 6000 Sensor 840</t>
  </si>
  <si>
    <t>Humid LED 6000 TDC* 830</t>
  </si>
  <si>
    <t>Humid LED 6000 Sensor TDC* 830</t>
  </si>
  <si>
    <t>Humid LED 6000 TDC* 840</t>
  </si>
  <si>
    <t>Humid LED 6000 Sensor TDC* 840</t>
  </si>
  <si>
    <t>Humid LED 8500 Frost 830</t>
  </si>
  <si>
    <t>Humid LED 8500 Frost 840</t>
  </si>
  <si>
    <t>Humid LED 8500 Frost TDC* 830</t>
  </si>
  <si>
    <t>Humid LED 8500 Frost TDC* 840</t>
  </si>
  <si>
    <t>Theta 1100 830</t>
  </si>
  <si>
    <t>Theta 1100 840</t>
  </si>
  <si>
    <t>Theta 1100 830 TD</t>
  </si>
  <si>
    <t>Theta 1100 840 TD</t>
  </si>
  <si>
    <t>Theta 2000 830</t>
  </si>
  <si>
    <t>Theta 2000 840</t>
  </si>
  <si>
    <t>Theta 2000 830 TD</t>
  </si>
  <si>
    <t>Theta 2000 840 TD</t>
  </si>
  <si>
    <t>Dekor LED 2700 830 Frostad</t>
  </si>
  <si>
    <t>Dekor LED 2700 830 TD Frostad</t>
  </si>
  <si>
    <t>Dekor LED 2700 840 Frostad</t>
  </si>
  <si>
    <t>Dekor LED 2700 840 TD Frostad</t>
  </si>
  <si>
    <t>Dekor LED 4000 830 Frostad</t>
  </si>
  <si>
    <t>Dekor LED 4000 830 TD Frostad</t>
  </si>
  <si>
    <t>Dekor LED 4000 840 Frostad</t>
  </si>
  <si>
    <t>Dekor LED 4000 840 TD Frostad</t>
  </si>
  <si>
    <t>Dekor LED 2700 830 Alu</t>
  </si>
  <si>
    <t>Dekor LED 2700 830 TD Alu</t>
  </si>
  <si>
    <t>Dekor LED 2700 840 Alu</t>
  </si>
  <si>
    <t>Dekor LED 2700 840 TD Alu</t>
  </si>
  <si>
    <t>Dekor LED 4000 830 Alu</t>
  </si>
  <si>
    <t>Dekor LED 4000 830 TD Alu</t>
  </si>
  <si>
    <t>Dekor LED 4000 840 Alu</t>
  </si>
  <si>
    <t>Dekor LED 4000 840 TD Alu</t>
  </si>
  <si>
    <t>DeciLED 3000 830</t>
  </si>
  <si>
    <t>DeciLED 3000 840</t>
  </si>
  <si>
    <t>DeciLED 5200 830</t>
  </si>
  <si>
    <t>DeciLED 5200 840</t>
  </si>
  <si>
    <t>DeciLED 3000 830 Eco</t>
  </si>
  <si>
    <t>DeciLED 5200 830 Eco</t>
  </si>
  <si>
    <t>Pi 600 830 TDC*</t>
  </si>
  <si>
    <t>Pi 600 840 TDC*</t>
  </si>
  <si>
    <t>Pi 1080 830 TDC*</t>
  </si>
  <si>
    <t>Pi 1080 840 TDC*</t>
  </si>
  <si>
    <t>InPi 600 830 TDC *</t>
  </si>
  <si>
    <t>InPi 600 840 TDC *</t>
  </si>
  <si>
    <t>Inox LED 5000 830</t>
  </si>
  <si>
    <t>Inox LED 5000 840</t>
  </si>
  <si>
    <t>Inox LED 5000 830 TDC *</t>
  </si>
  <si>
    <t>Inox LED 5000 840 TDC *</t>
  </si>
  <si>
    <t>Inox LED 7000 830</t>
  </si>
  <si>
    <t>Inox LED 7000 840</t>
  </si>
  <si>
    <t>Inox LED 7000 830 TDC *</t>
  </si>
  <si>
    <t>Inox LED 7000 840 TDC *</t>
  </si>
  <si>
    <t>VG 5 LED 830</t>
  </si>
  <si>
    <t>VG 5 LED 840</t>
  </si>
  <si>
    <t>Robust II Cross 1000 830</t>
  </si>
  <si>
    <t>Robust II Cross 1000 830 Dali</t>
  </si>
  <si>
    <t>Robust II Cross 1000 840</t>
  </si>
  <si>
    <t>Robust II Cross 1000 840 Dali</t>
  </si>
  <si>
    <t>Elena 830</t>
  </si>
  <si>
    <t>Timbal Wall D 2000 830</t>
  </si>
  <si>
    <t>Timbal Wall D 2000 840</t>
  </si>
  <si>
    <t>Timbal Wall D 3000 830</t>
  </si>
  <si>
    <t>Timbal Wall D 3000 840</t>
  </si>
  <si>
    <t>Timbal S 2000 830</t>
  </si>
  <si>
    <t>Timbal S 2000 840</t>
  </si>
  <si>
    <t>Timbal S 3000 830</t>
  </si>
  <si>
    <t>Timbal S 3000 840</t>
  </si>
  <si>
    <t>Timbal P 2000 830</t>
  </si>
  <si>
    <t>Timbal P 2000 840</t>
  </si>
  <si>
    <t>Timbal P 3000 830</t>
  </si>
  <si>
    <t>Timbal P 3000 840</t>
  </si>
  <si>
    <t>Timbal R 2000 830</t>
  </si>
  <si>
    <t>Timbal R 2000 840</t>
  </si>
  <si>
    <t>Timbal R 3000 830</t>
  </si>
  <si>
    <t>Timbal R 3000 840</t>
  </si>
  <si>
    <t>Arte Grid LED 1000 830</t>
  </si>
  <si>
    <t>Arte Grid LED 1000 840</t>
  </si>
  <si>
    <t>Arte Stripe LED 1000 830</t>
  </si>
  <si>
    <t>Arte Stripe LED 1000 840</t>
  </si>
  <si>
    <t>Arte Cover LED 1000 830</t>
  </si>
  <si>
    <t>Arte Cover LED 1000 840</t>
  </si>
  <si>
    <t>VG 10 LED 3000 K</t>
  </si>
  <si>
    <t>VG 10 LED 4000 K</t>
  </si>
  <si>
    <t>Sistema LED 4000 SY 730</t>
  </si>
  <si>
    <t>Sistema LED 4000 AS 730</t>
  </si>
  <si>
    <t>Sistema LED 4000 SY 740</t>
  </si>
  <si>
    <t>Sistema LED 4000 AS 740</t>
  </si>
  <si>
    <t>Pixel LED 4000 AS</t>
  </si>
  <si>
    <t>Pixel LED 7000 AS</t>
  </si>
  <si>
    <t>Pixel LED 10000 AS</t>
  </si>
  <si>
    <t>Pixel LED 13000 AS</t>
  </si>
  <si>
    <t>Pixel LED 4000 ST</t>
  </si>
  <si>
    <t>Pixel LED 7000 ST</t>
  </si>
  <si>
    <t>Pixel LED 10000 ST</t>
  </si>
  <si>
    <t>Pixel LED 13000 ST</t>
  </si>
  <si>
    <t>Antares LED 17000 AS</t>
  </si>
  <si>
    <t>Antares LED 27000 AS</t>
  </si>
  <si>
    <t>Atom 12000 120°</t>
  </si>
  <si>
    <t>Atom 12000 120° Dali</t>
  </si>
  <si>
    <t>Atom 24000 120°</t>
  </si>
  <si>
    <t>Atom 24000 120° Dali</t>
  </si>
  <si>
    <t>Atom 12000 90°</t>
  </si>
  <si>
    <t>Atom 12000 90° Dali</t>
  </si>
  <si>
    <t>Atom 24000 90°</t>
  </si>
  <si>
    <t>Atom 24000 90° Dali</t>
  </si>
  <si>
    <t>Skyline 4000 ST</t>
  </si>
  <si>
    <t>Skyline 7000 ST</t>
  </si>
  <si>
    <t>Skyline 10000 ST</t>
  </si>
  <si>
    <t>Skyline 13000 ST</t>
  </si>
  <si>
    <t>Skyline 4000 AS</t>
  </si>
  <si>
    <t>Skyline 7000 AS</t>
  </si>
  <si>
    <t>Skyline 10000 AS</t>
  </si>
  <si>
    <t>Skyline 13000 AS</t>
  </si>
  <si>
    <t>Pollux Square LED 1500 830</t>
  </si>
  <si>
    <t>Pollux Square LED 1500 840</t>
  </si>
  <si>
    <t>Pollux Cone LED 1500 830</t>
  </si>
  <si>
    <t>Pollux Cone LED 1500 840</t>
  </si>
  <si>
    <t>Pollux Cone LED 2400 830</t>
  </si>
  <si>
    <t>Pollux Cone LED 2400 840</t>
  </si>
  <si>
    <t>Dropdown-lista</t>
  </si>
  <si>
    <t>Ljuskälla</t>
  </si>
  <si>
    <t>Drift</t>
  </si>
  <si>
    <t>Antal</t>
  </si>
  <si>
    <t>Effekt</t>
  </si>
  <si>
    <t>System</t>
  </si>
  <si>
    <t>HF</t>
  </si>
  <si>
    <t>T8</t>
  </si>
  <si>
    <t>T5</t>
  </si>
  <si>
    <t>Systemeffekter</t>
  </si>
  <si>
    <t xml:space="preserve">Kompaktlysrör </t>
  </si>
  <si>
    <t>Konv.</t>
  </si>
  <si>
    <t>W</t>
  </si>
  <si>
    <t>Watt</t>
  </si>
  <si>
    <t>T5 HF 1x14W</t>
  </si>
  <si>
    <t>T5 HF 1x21W</t>
  </si>
  <si>
    <t>T5 HF 1x24W</t>
  </si>
  <si>
    <t>T5 HF 1x28W</t>
  </si>
  <si>
    <t>T5 HF 1x35W</t>
  </si>
  <si>
    <t>T5 HF 1x39W</t>
  </si>
  <si>
    <t>T5 HF 1x49W</t>
  </si>
  <si>
    <t>T5 HF 1x54W</t>
  </si>
  <si>
    <t>T5 HF 1x80W</t>
  </si>
  <si>
    <t>T5 HF 2x14W</t>
  </si>
  <si>
    <t>T5 HF 2x21W</t>
  </si>
  <si>
    <t>T5 HF 2x24W</t>
  </si>
  <si>
    <t>T5 HF 2x28W</t>
  </si>
  <si>
    <t>T5 HF 2x35W</t>
  </si>
  <si>
    <t>T5 HF 2x39W</t>
  </si>
  <si>
    <t>T5 HF 2x49W</t>
  </si>
  <si>
    <t>T5 HF 2x54W</t>
  </si>
  <si>
    <t>T5 HF 2x80W</t>
  </si>
  <si>
    <t>T5 HF 3x14W</t>
  </si>
  <si>
    <t>T5 HF 4x14W</t>
  </si>
  <si>
    <t>T8 Konv. 1x18W</t>
  </si>
  <si>
    <t>T8 Konv. 1x36W</t>
  </si>
  <si>
    <t>T8 Konv. 1x58W</t>
  </si>
  <si>
    <t>T8 Konv. 2x18W</t>
  </si>
  <si>
    <t>T8 Konv. 2x36W</t>
  </si>
  <si>
    <t>T8 Konv. 2x58W</t>
  </si>
  <si>
    <t>T8 HF 1x18W</t>
  </si>
  <si>
    <t>T8 HF 1x36W</t>
  </si>
  <si>
    <t>T8 HF 1x58W</t>
  </si>
  <si>
    <t>T8 HF 2x18W</t>
  </si>
  <si>
    <t>T8 HF 2x36W</t>
  </si>
  <si>
    <t>T8 HF 2x58W</t>
  </si>
  <si>
    <t>T8 HF 3x18W</t>
  </si>
  <si>
    <t>T8 HF 4x18W</t>
  </si>
  <si>
    <t>Kompaktlysrör  Konv. 1x13W</t>
  </si>
  <si>
    <t>Kompaktlysrör  Konv. 1x18W</t>
  </si>
  <si>
    <t>Kompaktlysrör  Konv. 1x26W</t>
  </si>
  <si>
    <t>Kompaktlysrör  HF 1x13W</t>
  </si>
  <si>
    <t>Kompaktlysrör  HF 1x18W</t>
  </si>
  <si>
    <t>Kompaktlysrör  HF 1x26W</t>
  </si>
  <si>
    <t>Kompaktlysrör  HF 1x32W</t>
  </si>
  <si>
    <t>Kompaktlysrör  HF 1x42W</t>
  </si>
  <si>
    <t>Kompaktlysrör  HF 1x57W</t>
  </si>
  <si>
    <t>Kompaktlysrör  HF 2x13W</t>
  </si>
  <si>
    <t>Kompaktlysrör  HF 2x18W</t>
  </si>
  <si>
    <t>Kompaktlysrör  HF 2x26W</t>
  </si>
  <si>
    <t>Kompaktlysrör  HF 2x32W</t>
  </si>
  <si>
    <t>Kompaktlysrör  HF 2x42W</t>
  </si>
  <si>
    <t>Kompaktlysrör  HF 2x57W</t>
  </si>
  <si>
    <t>Benämn</t>
  </si>
  <si>
    <t>Fält att fylla i</t>
  </si>
  <si>
    <t>artnr</t>
  </si>
  <si>
    <t>benämning</t>
  </si>
  <si>
    <t>effekt</t>
  </si>
  <si>
    <t>ljuskällor</t>
  </si>
  <si>
    <t>styrning</t>
  </si>
  <si>
    <t xml:space="preserve">Ja </t>
  </si>
  <si>
    <t>Nej</t>
  </si>
  <si>
    <t>Styrning/reducering</t>
  </si>
  <si>
    <t>–</t>
  </si>
  <si>
    <t>74 67972</t>
  </si>
  <si>
    <t>74 67974</t>
  </si>
  <si>
    <t>74 67976</t>
  </si>
  <si>
    <t>74 67953</t>
  </si>
  <si>
    <t>e-nr</t>
  </si>
  <si>
    <t>Välj produkt</t>
  </si>
  <si>
    <t>Id40</t>
  </si>
  <si>
    <t>Humid</t>
  </si>
  <si>
    <t>classled</t>
  </si>
  <si>
    <t>Armatur</t>
  </si>
  <si>
    <t>Område /
Rum</t>
  </si>
  <si>
    <t>Lager 1</t>
  </si>
  <si>
    <t>T5 HF 3x49W</t>
  </si>
  <si>
    <t>T5 HF 3x54W</t>
  </si>
  <si>
    <t>T8 HF 3x58W</t>
  </si>
  <si>
    <t>T8 Konv. 3x58W</t>
  </si>
  <si>
    <t>Olympic 12000 830 TDC</t>
  </si>
  <si>
    <t>Olympic 12000 830</t>
  </si>
  <si>
    <t>Olympic 12000 840 TDC</t>
  </si>
  <si>
    <t>Olympic 12000 840</t>
  </si>
  <si>
    <t>Olympic 22000 830 TDC</t>
  </si>
  <si>
    <t>Olympic 22000 830</t>
  </si>
  <si>
    <t>Olympic 22000 840 TDC</t>
  </si>
  <si>
    <t>Olympic 22000 840</t>
  </si>
  <si>
    <t>Olympic 24000 840 TDC</t>
  </si>
  <si>
    <t>T5 HF 4x80W</t>
  </si>
  <si>
    <t>Högtrycksnatrium</t>
  </si>
  <si>
    <t>Högtrycksnatrium 150w</t>
  </si>
  <si>
    <t>Högtrycksnatrium 250w</t>
  </si>
  <si>
    <t>Högtrycksnatrium 400w</t>
  </si>
  <si>
    <t>Högtrycksnatrium 600w</t>
  </si>
  <si>
    <t>ID 23 7000 830</t>
  </si>
  <si>
    <t>ID 23 7000 840</t>
  </si>
  <si>
    <t>ID 23 7000 830 TDC</t>
  </si>
  <si>
    <t>ID 23 7000 840 TDC</t>
  </si>
  <si>
    <t>ID 23 9000 830</t>
  </si>
  <si>
    <t>ID 23 9000 840</t>
  </si>
  <si>
    <t>ID 23 9000 830 TDC</t>
  </si>
  <si>
    <t>ID 23 9000 840 TDC</t>
  </si>
  <si>
    <t>ID 23 12000 830</t>
  </si>
  <si>
    <t>ID 23 12000 840</t>
  </si>
  <si>
    <t>ID 23 12000 830 TDC</t>
  </si>
  <si>
    <t>ID 23 12000 840 TDC</t>
  </si>
  <si>
    <t>Gemini Pro 4000 AS</t>
  </si>
  <si>
    <t>Gemini Pro 7000 AS</t>
  </si>
  <si>
    <t>Gemini Pro 10000 AS</t>
  </si>
  <si>
    <t>Gemini Pro 4000 ST</t>
  </si>
  <si>
    <t>Gemini Pro 7000 ST</t>
  </si>
  <si>
    <t>Gemini Pro 10000 ST</t>
  </si>
  <si>
    <t>Gemini Max Pro 17000 AS</t>
  </si>
  <si>
    <t>Gemini Max Pro 33000 AS</t>
  </si>
  <si>
    <t>Hyper Pro 14000 M 840 90°</t>
  </si>
  <si>
    <t>Hyper Pro 20000 M 840 90°</t>
  </si>
  <si>
    <t>Hyper Pro 14000 S 840 60°</t>
  </si>
  <si>
    <t>Hyper Pro 20000 S 840 60°</t>
  </si>
  <si>
    <t>Vento 4000 ST</t>
  </si>
  <si>
    <t>Vento 7000 ST</t>
  </si>
  <si>
    <t>Vento 10000 ST</t>
  </si>
  <si>
    <t>Vento 4000 AS</t>
  </si>
  <si>
    <t>Vento 7000 AS</t>
  </si>
  <si>
    <t>Vento 10000 AS</t>
  </si>
  <si>
    <t>Summa effekt</t>
  </si>
  <si>
    <t>Gemini Pro 14000 AS</t>
  </si>
  <si>
    <t>Gemini Pro 14000 ST</t>
  </si>
  <si>
    <t>ID 40 7000 S 840</t>
  </si>
  <si>
    <t>ID 40 7000 M 840</t>
  </si>
  <si>
    <t>ID 40 7000 B 840</t>
  </si>
  <si>
    <t>ID 40 9000 S 840</t>
  </si>
  <si>
    <t>ID 40 9000 M 840</t>
  </si>
  <si>
    <t>ID 40 9000 B 840</t>
  </si>
  <si>
    <t>ID 40 7000 S 840 TDC</t>
  </si>
  <si>
    <t>ID 40 7000 M 840 TDC</t>
  </si>
  <si>
    <t>ID 40 7000 B 840 TDC</t>
  </si>
  <si>
    <t>ID 40 9000 S 840 TDC</t>
  </si>
  <si>
    <t>ID 40 9000 M 840 TDC</t>
  </si>
  <si>
    <t>ID 40 9000 B 840 TDC</t>
  </si>
  <si>
    <t>ID 40 5000 B 840</t>
  </si>
  <si>
    <t>ID 40 5000 M 840</t>
  </si>
  <si>
    <t>ID 40 5000 B 840 TDC</t>
  </si>
  <si>
    <t>ID 40 5000 M 840 TDC</t>
  </si>
  <si>
    <t>ID 40 11000 S 840</t>
  </si>
  <si>
    <t>ID 40 11000 S 840 TDC</t>
  </si>
  <si>
    <t>ID 40 11000 M 840</t>
  </si>
  <si>
    <t>ID 40 11000 M 840 TDC</t>
  </si>
  <si>
    <t>ID 40 11000 B 840</t>
  </si>
  <si>
    <t>ID 40 11000 B 840 TDC</t>
  </si>
  <si>
    <t>ID 40 14000 S 840</t>
  </si>
  <si>
    <t>ID 40 14000 S 840 TDC</t>
  </si>
  <si>
    <t>ID 40 14000 M 840</t>
  </si>
  <si>
    <t>ID 40 14000 M 840 TDC</t>
  </si>
  <si>
    <t>ID 40 14000 B 840</t>
  </si>
  <si>
    <t>ID 40 14000 B 840 TDC</t>
  </si>
  <si>
    <t>ID 40 21000 S 840</t>
  </si>
  <si>
    <t>ID 40 21000 S 840 TDC</t>
  </si>
  <si>
    <t>ID 40 21000 M 840</t>
  </si>
  <si>
    <t>ID 40 21000 M 840 TDC</t>
  </si>
  <si>
    <t>ID 40 21000 B 840</t>
  </si>
  <si>
    <t>ID 40 21000 B 840 TDC</t>
  </si>
  <si>
    <t>ID 40 15000 S 840</t>
  </si>
  <si>
    <t>ID 40 15000 S 840 TDC</t>
  </si>
  <si>
    <t>ID 40 15000 M 840</t>
  </si>
  <si>
    <t>ID 40 15000 M 840 TDC</t>
  </si>
  <si>
    <t>ID 40 15000 B 840</t>
  </si>
  <si>
    <t>ID 40 15000 B 840 TDC</t>
  </si>
  <si>
    <t>ID 40 18000 M 840</t>
  </si>
  <si>
    <t>ID 40 18000 M 840 TDC</t>
  </si>
  <si>
    <t>ID 40 18000 S 840</t>
  </si>
  <si>
    <t>ID 40 18000 S 840 TDC</t>
  </si>
  <si>
    <t>ID 40 18000 B 840</t>
  </si>
  <si>
    <t>ID 40 18000 B 840 TDC</t>
  </si>
  <si>
    <t>Storeliner III 9000 830</t>
  </si>
  <si>
    <t>Storeliner III 9000 840</t>
  </si>
  <si>
    <t>Storeliner III 9000 830 TDC</t>
  </si>
  <si>
    <t>Storeliner III 9000 840 TDC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</si>
</sst>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#,##0.00\ &quot;kr&quot;"/>
    <numFmt numFmtId="167" formatCode="#,##0.0"/>
    <numFmt numFmtId="168" formatCode="#,##0\ &quot;kr&quot;"/>
    <numFmt numFmtId="169" formatCode="_ * #,##0_ ;_ * \-#,##0_ ;_ * &quot;-&quot;??_ ;_ @_ "/>
    <numFmt numFmtId="170" formatCode="#,##0;[Red]#,##0"/>
    <numFmt numFmtId="171" formatCode="0.0"/>
  </numFmts>
  <fonts count="29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Frutiger LT Std 45 Light"/>
      <family val="2"/>
    </font>
    <font>
      <b/>
      <i/>
      <u/>
      <sz val="18"/>
      <name val="Frutiger LT Std 45 Light"/>
      <family val="2"/>
    </font>
    <font>
      <sz val="8"/>
      <name val="Frutiger LT Std 45 Light"/>
      <family val="2"/>
    </font>
    <font>
      <b/>
      <i/>
      <u/>
      <sz val="10"/>
      <name val="Frutiger LT Std 45 Light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name val="Frutiger LT Std 45 Light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0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3" fontId="12" fillId="0" borderId="11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3" fillId="0" borderId="1" xfId="0" applyFont="1" applyBorder="1"/>
    <xf numFmtId="0" fontId="1" fillId="3" borderId="0" xfId="0" applyFont="1" applyFill="1"/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14" fontId="8" fillId="0" borderId="0" xfId="0" applyNumberFormat="1" applyFont="1"/>
    <xf numFmtId="0" fontId="14" fillId="3" borderId="2" xfId="0" applyFont="1" applyFill="1" applyBorder="1" applyAlignment="1">
      <alignment horizontal="left"/>
    </xf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14" fillId="3" borderId="2" xfId="0" applyFont="1" applyFill="1" applyBorder="1"/>
    <xf numFmtId="0" fontId="15" fillId="0" borderId="3" xfId="0" applyFont="1" applyBorder="1"/>
    <xf numFmtId="0" fontId="15" fillId="0" borderId="4" xfId="0" applyFont="1" applyBorder="1"/>
    <xf numFmtId="3" fontId="15" fillId="2" borderId="10" xfId="0" applyNumberFormat="1" applyFont="1" applyFill="1" applyBorder="1" applyAlignment="1">
      <alignment horizontal="center"/>
    </xf>
    <xf numFmtId="0" fontId="15" fillId="0" borderId="6" xfId="0" applyFont="1" applyBorder="1"/>
    <xf numFmtId="0" fontId="8" fillId="0" borderId="5" xfId="0" applyFont="1" applyBorder="1"/>
    <xf numFmtId="170" fontId="14" fillId="2" borderId="10" xfId="1" applyNumberFormat="1" applyFont="1" applyFill="1" applyBorder="1" applyAlignment="1">
      <alignment horizontal="center"/>
    </xf>
    <xf numFmtId="0" fontId="14" fillId="0" borderId="6" xfId="0" applyFont="1" applyBorder="1"/>
    <xf numFmtId="0" fontId="15" fillId="0" borderId="5" xfId="0" applyFont="1" applyBorder="1"/>
    <xf numFmtId="3" fontId="14" fillId="2" borderId="10" xfId="2" applyNumberFormat="1" applyFont="1" applyFill="1" applyBorder="1" applyAlignment="1">
      <alignment horizontal="center"/>
    </xf>
    <xf numFmtId="0" fontId="8" fillId="0" borderId="7" xfId="0" applyFont="1" applyBorder="1"/>
    <xf numFmtId="166" fontId="14" fillId="0" borderId="8" xfId="0" applyNumberFormat="1" applyFont="1" applyBorder="1"/>
    <xf numFmtId="0" fontId="8" fillId="0" borderId="9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166" fontId="14" fillId="0" borderId="0" xfId="0" applyNumberFormat="1" applyFont="1"/>
    <xf numFmtId="0" fontId="15" fillId="0" borderId="6" xfId="0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0" fontId="8" fillId="0" borderId="6" xfId="0" applyFont="1" applyBorder="1"/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166" fontId="8" fillId="0" borderId="0" xfId="0" applyNumberFormat="1" applyFont="1"/>
    <xf numFmtId="0" fontId="14" fillId="0" borderId="2" xfId="0" applyFont="1" applyBorder="1"/>
    <xf numFmtId="0" fontId="8" fillId="0" borderId="4" xfId="0" applyFont="1" applyBorder="1"/>
    <xf numFmtId="0" fontId="14" fillId="0" borderId="5" xfId="0" applyFont="1" applyBorder="1"/>
    <xf numFmtId="0" fontId="15" fillId="0" borderId="2" xfId="0" applyFont="1" applyBorder="1"/>
    <xf numFmtId="167" fontId="15" fillId="2" borderId="10" xfId="0" applyNumberFormat="1" applyFont="1" applyFill="1" applyBorder="1" applyAlignment="1">
      <alignment horizontal="center"/>
    </xf>
    <xf numFmtId="4" fontId="15" fillId="0" borderId="6" xfId="0" applyNumberFormat="1" applyFont="1" applyBorder="1"/>
    <xf numFmtId="9" fontId="14" fillId="2" borderId="10" xfId="3" applyFont="1" applyFill="1" applyBorder="1" applyAlignment="1">
      <alignment horizontal="center"/>
    </xf>
    <xf numFmtId="166" fontId="8" fillId="0" borderId="8" xfId="0" applyNumberFormat="1" applyFont="1" applyBorder="1"/>
    <xf numFmtId="166" fontId="8" fillId="0" borderId="9" xfId="0" applyNumberFormat="1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15" fillId="0" borderId="0" xfId="0" applyFont="1" applyAlignment="1">
      <alignment horizontal="center"/>
    </xf>
    <xf numFmtId="169" fontId="14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2" fontId="8" fillId="0" borderId="15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right"/>
    </xf>
    <xf numFmtId="1" fontId="15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168" fontId="14" fillId="0" borderId="1" xfId="0" applyNumberFormat="1" applyFont="1" applyBorder="1" applyAlignment="1">
      <alignment horizontal="right"/>
    </xf>
    <xf numFmtId="2" fontId="8" fillId="0" borderId="17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8" xfId="0" applyFont="1" applyBorder="1"/>
    <xf numFmtId="0" fontId="8" fillId="0" borderId="8" xfId="0" applyFont="1" applyBorder="1"/>
    <xf numFmtId="0" fontId="8" fillId="5" borderId="1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24" fillId="0" borderId="0" xfId="0" applyNumberFormat="1" applyFont="1" applyAlignment="1">
      <alignment horizontal="left"/>
    </xf>
    <xf numFmtId="3" fontId="14" fillId="4" borderId="10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2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10" fillId="4" borderId="0" xfId="0" applyFont="1" applyFill="1"/>
    <xf numFmtId="0" fontId="26" fillId="4" borderId="0" xfId="0" applyFont="1" applyFill="1" applyAlignment="1">
      <alignment horizontal="left"/>
    </xf>
    <xf numFmtId="0" fontId="26" fillId="5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171" fontId="11" fillId="0" borderId="2" xfId="0" applyNumberFormat="1" applyFont="1" applyBorder="1"/>
    <xf numFmtId="0" fontId="0" fillId="0" borderId="4" xfId="0" applyBorder="1"/>
    <xf numFmtId="0" fontId="12" fillId="0" borderId="22" xfId="0" applyFont="1" applyBorder="1"/>
    <xf numFmtId="0" fontId="0" fillId="0" borderId="6" xfId="0" applyBorder="1"/>
    <xf numFmtId="0" fontId="11" fillId="0" borderId="23" xfId="0" applyFont="1" applyBorder="1" applyProtection="1">
      <protection locked="0"/>
    </xf>
    <xf numFmtId="0" fontId="11" fillId="0" borderId="5" xfId="0" applyFont="1" applyBorder="1" applyProtection="1">
      <protection locked="0"/>
    </xf>
    <xf numFmtId="171" fontId="27" fillId="0" borderId="3" xfId="0" applyNumberFormat="1" applyFont="1" applyBorder="1"/>
    <xf numFmtId="0" fontId="17" fillId="0" borderId="0" xfId="0" applyFont="1"/>
    <xf numFmtId="3" fontId="17" fillId="0" borderId="24" xfId="0" applyNumberFormat="1" applyFont="1" applyBorder="1" applyAlignment="1">
      <alignment horizontal="center"/>
    </xf>
    <xf numFmtId="0" fontId="0" fillId="0" borderId="9" xfId="0" applyBorder="1"/>
    <xf numFmtId="0" fontId="11" fillId="0" borderId="7" xfId="0" applyFont="1" applyBorder="1" applyProtection="1">
      <protection locked="0"/>
    </xf>
    <xf numFmtId="164" fontId="0" fillId="0" borderId="0" xfId="2" applyFont="1"/>
    <xf numFmtId="0" fontId="8" fillId="4" borderId="18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71" fontId="8" fillId="5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8" fillId="0" borderId="25" xfId="0" applyFont="1" applyBorder="1" applyAlignment="1">
      <alignment horizontal="left"/>
    </xf>
    <xf numFmtId="0" fontId="18" fillId="6" borderId="0" xfId="0" applyFont="1" applyFill="1" applyAlignment="1">
      <alignment horizontal="left"/>
    </xf>
    <xf numFmtId="1" fontId="8" fillId="0" borderId="25" xfId="0" applyNumberFormat="1" applyFont="1" applyBorder="1" applyAlignment="1">
      <alignment horizontal="left"/>
    </xf>
    <xf numFmtId="1" fontId="8" fillId="0" borderId="11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14" fontId="16" fillId="4" borderId="0" xfId="0" applyNumberFormat="1" applyFont="1" applyFill="1" applyAlignment="1">
      <alignment horizontal="left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Driftskostnad kr/år
</a:t>
            </a:r>
          </a:p>
        </c:rich>
      </c:tx>
      <c:layout>
        <c:manualLayout>
          <c:xMode val="edge"/>
          <c:yMode val="edge"/>
          <c:x val="0.31333333333333335"/>
          <c:y val="2.91406847686640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2621325718238"/>
          <c:y val="0.2516534542703095"/>
          <c:w val="0.82707019951673466"/>
          <c:h val="0.57520789547499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'Projekt 1'!$B$50</c:f>
              <c:strCache>
                <c:ptCount val="1"/>
                <c:pt idx="0">
                  <c:v>Befintlig anläggning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1'!$C$52</c:f>
              <c:numCache>
                <c:formatCode>#\ ##0;[Red]#\ ##0</c:formatCode>
                <c:ptCount val="1"/>
                <c:pt idx="0">
                  <c:v>603.79968000000008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6-4BAD-AE44-7BB44D9B6F2B}"/>
            </c:ext>
          </c:extLst>
        </c:ser>
        <c:ser>
          <c:idx val="1"/>
          <c:order val="1"/>
          <c:tx>
            <c:strRef>
              <c:f>'Projekt 1'!$F$50</c:f>
              <c:strCache>
                <c:ptCount val="1"/>
                <c:pt idx="0">
                  <c:v>Ny anläggning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'Projekt 1'!$G$52</c:f>
              <c:numCache>
                <c:formatCode>#,##0</c:formatCode>
                <c:ptCount val="1"/>
                <c:pt idx="0">
                  <c:v>409.86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6-4BAD-AE44-7BB44D9B6F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4848512"/>
        <c:axId val="88646784"/>
      </c:barChart>
      <c:catAx>
        <c:axId val="134848512"/>
        <c:scaling>
          <c:orientation val="minMax"/>
        </c:scaling>
        <c:delete val="1"/>
        <c:axPos val="b"/>
        <c:majorTickMark val="out"/>
        <c:minorTickMark val="none"/>
        <c:tickLblPos val="none"/>
        <c:crossAx val="88646784"/>
        <c:crosses val="autoZero"/>
        <c:auto val="1"/>
        <c:lblAlgn val="ctr"/>
        <c:lblOffset val="100"/>
        <c:noMultiLvlLbl val="0"/>
      </c:catAx>
      <c:valAx>
        <c:axId val="886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;[Red]#\ 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484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34170854271358"/>
          <c:y val="0.87444137656201071"/>
          <c:w val="0.75125628140703515"/>
          <c:h val="0.107623554038401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44" r="0.75000000000000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1339849</xdr:colOff>
      <xdr:row>55</xdr:row>
      <xdr:rowOff>21166</xdr:rowOff>
    </xdr:from>
    <xdr:to>
      <xdr:col>8</xdr:col>
      <xdr:colOff>10583</xdr:colOff>
      <xdr:row>62</xdr:row>
      <xdr:rowOff>0</xdr:rowOff>
    </xdr:to>
    <xdr:graphicFrame macro="">
      <xdr:nvGraphicFramePr>
        <xdr:cNvPr id="1033" name="Chart 1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49518</xdr:colOff>
      <xdr:row>1</xdr:row>
      <xdr:rowOff>64744</xdr:rowOff>
    </xdr:from>
    <xdr:to>
      <xdr:col>7</xdr:col>
      <xdr:colOff>895062</xdr:colOff>
      <xdr:row>2</xdr:row>
      <xdr:rowOff>207929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851" y="138827"/>
          <a:ext cx="2204444" cy="37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Y81"/>
  <sheetViews>
    <sheetView tabSelected="1" zoomScaleNormal="100" zoomScaleSheetLayoutView="51" zoomScalePageLayoutView="57" workbookViewId="0">
      <selection activeCell="J36" sqref="J36"/>
    </sheetView>
  </sheetViews>
  <sheetFormatPr defaultRowHeight="15"/>
  <cols>
    <col min="1" max="1" width="1" style="2" customWidth="1"/>
    <col min="2" max="2" width="39.140625" style="2" customWidth="1"/>
    <col min="3" max="3" width="13.5703125" style="2" customWidth="1"/>
    <col min="4" max="4" width="17.5703125" style="2" customWidth="1"/>
    <col min="5" max="5" width="22.42578125" style="2" customWidth="1"/>
    <col min="6" max="6" width="23.5703125" style="2" customWidth="1"/>
    <col min="7" max="7" width="20.42578125" style="2" customWidth="1"/>
    <col min="8" max="8" width="22.42578125" style="2" customWidth="1"/>
    <col min="9" max="9" width="14.5703125" customWidth="1"/>
    <col min="23" max="23" width="9.140625" customWidth="1"/>
    <col min="24" max="24" width="9.85546875" hidden="1" customWidth="1"/>
    <col min="25" max="25" width="9.140625" hidden="1" customWidth="1"/>
    <col min="26" max="27" width="0" hidden="1" customWidth="1"/>
  </cols>
  <sheetData>
    <row r="1" spans="2:25" ht="6" customHeight="1"/>
    <row r="2" spans="2:25" ht="18">
      <c r="B2" s="4" t="s">
        <v>50</v>
      </c>
      <c r="C2" s="102"/>
      <c r="D2" s="4"/>
      <c r="E2" s="103" t="s">
        <v>891</v>
      </c>
      <c r="G2" s="3"/>
      <c r="H2" s="3"/>
    </row>
    <row r="3" spans="2:25" ht="18">
      <c r="B3" s="4" t="s">
        <v>51</v>
      </c>
      <c r="C3" s="102"/>
      <c r="D3" s="4"/>
      <c r="E3" s="104" t="s">
        <v>827</v>
      </c>
      <c r="G3" s="3"/>
      <c r="H3" s="3"/>
    </row>
    <row r="4" spans="2:25" ht="18">
      <c r="B4" s="4"/>
      <c r="C4" s="5"/>
      <c r="D4" s="5"/>
      <c r="E4" s="3"/>
      <c r="H4" s="3"/>
    </row>
    <row r="5" spans="2:25" ht="18">
      <c r="B5" s="1" t="s">
        <v>28</v>
      </c>
      <c r="C5" s="131"/>
      <c r="D5" s="131"/>
      <c r="E5" s="131"/>
      <c r="F5" s="131"/>
      <c r="G5" s="131"/>
      <c r="H5" s="131"/>
    </row>
    <row r="6" spans="2:25" ht="18">
      <c r="B6" s="1"/>
      <c r="C6" s="6"/>
      <c r="D6" s="6"/>
      <c r="E6" s="3"/>
      <c r="F6" s="3"/>
      <c r="G6" s="3"/>
      <c r="H6" s="3"/>
    </row>
    <row r="7" spans="2:25" ht="18">
      <c r="B7" s="99" t="s">
        <v>11</v>
      </c>
      <c r="C7" s="57">
        <v>12</v>
      </c>
      <c r="D7" s="98" t="s">
        <v>12</v>
      </c>
      <c r="E7" s="57">
        <v>253</v>
      </c>
      <c r="F7" s="98"/>
      <c r="G7" s="98" t="s">
        <v>5</v>
      </c>
      <c r="H7" s="57">
        <v>300</v>
      </c>
      <c r="I7" s="3"/>
    </row>
    <row r="8" spans="2:25" ht="18">
      <c r="B8" s="99"/>
      <c r="C8" s="3"/>
      <c r="D8" s="6"/>
      <c r="E8" s="3"/>
      <c r="F8" s="3"/>
      <c r="G8" s="3"/>
      <c r="H8" s="3"/>
      <c r="I8" s="3"/>
    </row>
    <row r="9" spans="2:25" ht="18">
      <c r="B9" s="10" t="s">
        <v>54</v>
      </c>
      <c r="C9" s="6"/>
      <c r="D9" s="6"/>
      <c r="E9" s="3"/>
      <c r="F9" s="3"/>
      <c r="G9" s="3"/>
      <c r="H9" s="3"/>
      <c r="I9" s="3"/>
    </row>
    <row r="10" spans="2:25" ht="33.75" customHeight="1">
      <c r="B10" s="98" t="s">
        <v>910</v>
      </c>
      <c r="C10" s="123" t="s">
        <v>911</v>
      </c>
      <c r="D10" s="98" t="s">
        <v>7</v>
      </c>
      <c r="E10" s="98" t="s">
        <v>8</v>
      </c>
      <c r="F10" s="98" t="s">
        <v>1</v>
      </c>
      <c r="G10" s="99" t="s">
        <v>10</v>
      </c>
      <c r="H10" s="98"/>
      <c r="I10" s="98" t="s">
        <v>3</v>
      </c>
    </row>
    <row r="11" spans="2:25">
      <c r="B11" s="83" t="s">
        <v>864</v>
      </c>
      <c r="C11" s="122" t="s">
        <v>912</v>
      </c>
      <c r="D11" s="59">
        <f>IF(B11="","",VLOOKUP(B11,Blad2!A:F,3,FALSE))</f>
        <v>2</v>
      </c>
      <c r="E11" s="59">
        <f>IF(B11="","",VLOOKUP(B11,Blad2!A:F,4,FALSE))</f>
        <v>18</v>
      </c>
      <c r="F11" s="57">
        <v>1</v>
      </c>
      <c r="G11" s="58">
        <f>IFERROR(IF(B11="","",VLOOKUP(B11,Blad2!A:F,6,FALSE)*F11),0)</f>
        <v>57.960000000000008</v>
      </c>
      <c r="H11" s="58"/>
      <c r="I11" s="60">
        <f t="shared" ref="I11:I20" si="0">IFERROR(G11*(C$7*E$7)/1000,0)</f>
        <v>175.96656000000002</v>
      </c>
      <c r="X11">
        <f>VLOOKUP(B11,Blad2!A3:P58,9,FALSE)</f>
        <v>7254105</v>
      </c>
      <c r="Y11" t="str">
        <f>VLOOKUP(X11,Blad1!B:C,2,FALSE)</f>
        <v>Humid LED 2300 840</v>
      </c>
    </row>
    <row r="12" spans="2:25">
      <c r="B12" s="83"/>
      <c r="C12" s="122"/>
      <c r="D12" s="59" t="str">
        <f>IFERROR(IF(B12="","",VLOOKUP(B12,Blad2!A:F,3,FALSE)),0)</f>
        <v/>
      </c>
      <c r="E12" s="59" t="str">
        <f>IF(B12="","",VLOOKUP(B12,Blad2!A:F,4,FALSE))</f>
        <v/>
      </c>
      <c r="F12" s="57"/>
      <c r="G12" s="58" t="str">
        <f>IFERROR(IF(B12="","",VLOOKUP(B12,Blad2!A:F,6,FALSE)*F12),0)</f>
        <v/>
      </c>
      <c r="H12" s="58"/>
      <c r="I12" s="60">
        <f t="shared" si="0"/>
        <v>0</v>
      </c>
      <c r="X12" t="e">
        <f>VLOOKUP(B12,Blad2!A4:P63,9,FALSE)</f>
        <v>#N/A</v>
      </c>
      <c r="Y12">
        <f>IFERROR(VLOOKUP(X12,Blad1!B:C,2,FALSE),0)</f>
        <v>0</v>
      </c>
    </row>
    <row r="13" spans="2:25" ht="17.25" customHeight="1">
      <c r="B13" s="83"/>
      <c r="C13" s="122"/>
      <c r="D13" s="59" t="str">
        <f>IFERROR(IF(B13="","",VLOOKUP(B13,Blad2!A:F,3,FALSE)),0)</f>
        <v/>
      </c>
      <c r="E13" s="59" t="str">
        <f>IF(B13="","",VLOOKUP(B13,Blad2!A:F,4,FALSE))</f>
        <v/>
      </c>
      <c r="F13" s="57"/>
      <c r="G13" s="58" t="str">
        <f>IFERROR(IF(B13="","",VLOOKUP(B13,Blad2!A:F,6,FALSE)*F13),0)</f>
        <v/>
      </c>
      <c r="H13" s="58"/>
      <c r="I13" s="60">
        <f t="shared" si="0"/>
        <v>0</v>
      </c>
      <c r="X13" t="e">
        <f>VLOOKUP(B13,Blad2!A5:P64,9,FALSE)</f>
        <v>#N/A</v>
      </c>
      <c r="Y13">
        <f>IFERROR(VLOOKUP(X13,Blad1!B:C,2,FALSE),0)</f>
        <v>0</v>
      </c>
    </row>
    <row r="14" spans="2:25">
      <c r="B14" s="83"/>
      <c r="C14" s="122"/>
      <c r="D14" s="59" t="str">
        <f>IFERROR(IF(B14="","",VLOOKUP(B14,Blad2!A:F,3,FALSE)),0)</f>
        <v/>
      </c>
      <c r="E14" s="59" t="str">
        <f>IF(B14="","",VLOOKUP(B14,Blad2!A:F,4,FALSE))</f>
        <v/>
      </c>
      <c r="F14" s="57"/>
      <c r="G14" s="58" t="str">
        <f>IFERROR(IF(B14="","",VLOOKUP(B14,Blad2!A:F,6,FALSE)*F14),0)</f>
        <v/>
      </c>
      <c r="H14" s="58"/>
      <c r="I14" s="60">
        <f t="shared" si="0"/>
        <v>0</v>
      </c>
      <c r="X14" t="e">
        <f>VLOOKUP(B14,Blad2!A6:P65,9,FALSE)</f>
        <v>#N/A</v>
      </c>
      <c r="Y14">
        <f>IFERROR(VLOOKUP(X14,Blad1!B:C,2,FALSE),0)</f>
        <v>0</v>
      </c>
    </row>
    <row r="15" spans="2:25">
      <c r="B15" s="83"/>
      <c r="C15" s="122"/>
      <c r="D15" s="59" t="str">
        <f>IFERROR(IF(B15="","",VLOOKUP(B15,Blad2!A:F,3,FALSE)),0)</f>
        <v/>
      </c>
      <c r="E15" s="59" t="str">
        <f>IF(B15="","",VLOOKUP(B15,Blad2!A:F,4,FALSE))</f>
        <v/>
      </c>
      <c r="F15" s="57"/>
      <c r="G15" s="58" t="str">
        <f>IFERROR(IF(B15="","",VLOOKUP(B15,Blad2!A:F,6,FALSE)*F15),0)</f>
        <v/>
      </c>
      <c r="H15" s="58"/>
      <c r="I15" s="60">
        <f t="shared" si="0"/>
        <v>0</v>
      </c>
      <c r="X15" t="e">
        <f>VLOOKUP(B15,Blad2!A7:P66,9,FALSE)</f>
        <v>#N/A</v>
      </c>
      <c r="Y15">
        <f>IFERROR(VLOOKUP(X15,Blad1!B:C,2,FALSE),0)</f>
        <v>0</v>
      </c>
    </row>
    <row r="16" spans="2:25" ht="17.25" customHeight="1">
      <c r="B16" s="83"/>
      <c r="C16" s="122"/>
      <c r="D16" s="59" t="str">
        <f>IFERROR(IF(B16="","",VLOOKUP(B16,Blad2!A:F,3,FALSE)),0)</f>
        <v/>
      </c>
      <c r="E16" s="59" t="str">
        <f>IF(B16="","",VLOOKUP(B16,Blad2!A:F,4,FALSE))</f>
        <v/>
      </c>
      <c r="F16" s="57"/>
      <c r="G16" s="58" t="str">
        <f>IFERROR(IF(B16="","",VLOOKUP(B16,Blad2!A:F,6,FALSE)*F16),0)</f>
        <v/>
      </c>
      <c r="H16" s="58"/>
      <c r="I16" s="60">
        <f t="shared" si="0"/>
        <v>0</v>
      </c>
      <c r="X16" t="e">
        <f>VLOOKUP(B16,Blad2!A8:P67,9,FALSE)</f>
        <v>#N/A</v>
      </c>
      <c r="Y16">
        <f>IFERROR(VLOOKUP(X16,Blad1!B:C,2,FALSE),0)</f>
        <v>0</v>
      </c>
    </row>
    <row r="17" spans="2:25">
      <c r="B17" s="83"/>
      <c r="C17" s="122"/>
      <c r="D17" s="59" t="str">
        <f>IFERROR(IF(B17="","",VLOOKUP(B17,Blad2!A:F,3,FALSE)),0)</f>
        <v/>
      </c>
      <c r="E17" s="59" t="str">
        <f>IF(B17="","",VLOOKUP(B17,Blad2!A:F,4,FALSE))</f>
        <v/>
      </c>
      <c r="F17" s="57"/>
      <c r="G17" s="58" t="str">
        <f>IFERROR(IF(B17="","",VLOOKUP(B17,Blad2!A:F,6,FALSE)*F17),0)</f>
        <v/>
      </c>
      <c r="H17" s="58"/>
      <c r="I17" s="60">
        <f t="shared" si="0"/>
        <v>0</v>
      </c>
      <c r="X17" t="e">
        <f>VLOOKUP(B17,Blad2!A9:P68,9,FALSE)</f>
        <v>#N/A</v>
      </c>
      <c r="Y17">
        <f>IFERROR(VLOOKUP(X17,Blad1!B:C,2,FALSE),0)</f>
        <v>0</v>
      </c>
    </row>
    <row r="18" spans="2:25">
      <c r="B18" s="83"/>
      <c r="C18" s="122"/>
      <c r="D18" s="59" t="str">
        <f>IFERROR(IF(B18="","",VLOOKUP(B18,Blad2!A:F,3,FALSE)),0)</f>
        <v/>
      </c>
      <c r="E18" s="59" t="str">
        <f>IF(B18="","",VLOOKUP(B18,Blad2!A:F,4,FALSE))</f>
        <v/>
      </c>
      <c r="F18" s="57"/>
      <c r="G18" s="58" t="str">
        <f>IFERROR(IF(B18="","",VLOOKUP(B18,Blad2!A:F,6,FALSE)*F18),0)</f>
        <v/>
      </c>
      <c r="H18" s="58"/>
      <c r="I18" s="60">
        <f t="shared" si="0"/>
        <v>0</v>
      </c>
      <c r="X18" t="e">
        <f>VLOOKUP(B18,Blad2!A10:P69,9,FALSE)</f>
        <v>#N/A</v>
      </c>
      <c r="Y18">
        <f>IFERROR(VLOOKUP(X18,Blad1!B:C,2,FALSE),0)</f>
        <v>0</v>
      </c>
    </row>
    <row r="19" spans="2:25">
      <c r="B19" s="83"/>
      <c r="C19" s="122"/>
      <c r="D19" s="59" t="str">
        <f>IFERROR(IF(B19="","",VLOOKUP(B19,Blad2!A:F,3,FALSE)),0)</f>
        <v/>
      </c>
      <c r="E19" s="59" t="str">
        <f>IF(B19="","",VLOOKUP(B19,Blad2!A:F,4,FALSE))</f>
        <v/>
      </c>
      <c r="F19" s="57"/>
      <c r="G19" s="58" t="str">
        <f>IFERROR(IF(B19="","",VLOOKUP(B19,Blad2!A:F,6,FALSE)*F19),0)</f>
        <v/>
      </c>
      <c r="H19" s="58"/>
      <c r="I19" s="60">
        <f t="shared" si="0"/>
        <v>0</v>
      </c>
      <c r="X19" t="e">
        <f>VLOOKUP(B19,Blad2!A11:P70,9,FALSE)</f>
        <v>#N/A</v>
      </c>
      <c r="Y19">
        <f>IFERROR(VLOOKUP(X19,Blad1!B:C,2,FALSE),0)</f>
        <v>0</v>
      </c>
    </row>
    <row r="20" spans="2:25" ht="15.75" thickBot="1">
      <c r="B20" s="83"/>
      <c r="C20" s="122"/>
      <c r="D20" s="59" t="str">
        <f>IFERROR(IF(B20="","",VLOOKUP(B20,Blad2!A:F,3,FALSE)),0)</f>
        <v/>
      </c>
      <c r="E20" s="59" t="str">
        <f>IF(B20="","",VLOOKUP(B20,Blad2!A:F,4,FALSE))</f>
        <v/>
      </c>
      <c r="F20" s="57"/>
      <c r="G20" s="58" t="str">
        <f>IFERROR(IF(B20="","",VLOOKUP(B20,Blad2!A:F,6,FALSE)*F20),0)</f>
        <v/>
      </c>
      <c r="H20" s="58"/>
      <c r="I20" s="60">
        <f t="shared" si="0"/>
        <v>0</v>
      </c>
      <c r="X20" t="e">
        <f>VLOOKUP(B20,Blad2!A12:P71,9,FALSE)</f>
        <v>#N/A</v>
      </c>
      <c r="Y20">
        <f>IFERROR(VLOOKUP(X20,Blad1!B:C,2,FALSE),0)</f>
        <v>0</v>
      </c>
    </row>
    <row r="21" spans="2:25">
      <c r="B21" s="61" t="s">
        <v>32</v>
      </c>
      <c r="C21" s="62"/>
      <c r="D21" s="63">
        <f>IF(B11&gt;0,D11*F11)+IF(B15&gt;0,D15*F15)+IF(B16&gt;0,D16*F16)+IF(B17&gt;0,D17*F17)+IF(B18&gt;0,D18*F18)+IF(B19&gt;0,D19*F19)+IF(B20&gt;0,D20*F20)+IF(B12&gt;0,D12*F12)+IF(B13&gt;0,D13*F13)+IF(B14&gt;0,D14*F14)</f>
        <v>2</v>
      </c>
      <c r="E21" s="64" t="s">
        <v>33</v>
      </c>
      <c r="F21" s="126">
        <v>12000</v>
      </c>
      <c r="G21" s="127"/>
    </row>
    <row r="22" spans="2:25" ht="15.75" thickBot="1">
      <c r="B22" s="11" t="s">
        <v>29</v>
      </c>
      <c r="C22" s="12"/>
      <c r="D22" s="119">
        <v>50</v>
      </c>
      <c r="F22" s="68" t="s">
        <v>962</v>
      </c>
      <c r="G22" s="128">
        <f>SUM(G11:G20)</f>
        <v>57.960000000000008</v>
      </c>
      <c r="H22" s="65" t="s">
        <v>4</v>
      </c>
      <c r="I22" s="66">
        <f>SUM(I11:I20)</f>
        <v>175.96656000000002</v>
      </c>
    </row>
    <row r="23" spans="2:25" ht="15.75" thickBot="1">
      <c r="B23" s="11" t="s">
        <v>34</v>
      </c>
      <c r="C23" s="13"/>
      <c r="D23" s="120">
        <v>100</v>
      </c>
      <c r="G23" s="68"/>
      <c r="H23" s="68" t="s">
        <v>13</v>
      </c>
      <c r="I23" s="69">
        <f>(I22*H$7)/100</f>
        <v>527.8996800000001</v>
      </c>
    </row>
    <row r="24" spans="2:25">
      <c r="B24" s="11" t="s">
        <v>30</v>
      </c>
      <c r="C24" s="14"/>
      <c r="D24" s="70">
        <f>(C7*E7)/F21</f>
        <v>0.253</v>
      </c>
      <c r="I24" s="2"/>
    </row>
    <row r="25" spans="2:25" ht="15.75" thickBot="1">
      <c r="B25" s="15" t="s">
        <v>31</v>
      </c>
      <c r="C25" s="16"/>
      <c r="D25" s="72">
        <f>(D24)*(D22+D23)*(D21)</f>
        <v>75.900000000000006</v>
      </c>
      <c r="F25" s="67"/>
      <c r="G25" s="67"/>
      <c r="H25" s="65"/>
      <c r="I25" s="71"/>
    </row>
    <row r="26" spans="2:25" ht="18">
      <c r="B26" s="73"/>
      <c r="C26" s="74"/>
      <c r="D26" s="74"/>
      <c r="E26" s="73"/>
      <c r="F26" s="73"/>
      <c r="G26" s="73"/>
      <c r="H26" s="3"/>
      <c r="I26" s="3"/>
    </row>
    <row r="27" spans="2:25" ht="18">
      <c r="C27" s="74"/>
      <c r="D27" s="74"/>
      <c r="E27" s="73"/>
      <c r="F27" s="73"/>
      <c r="G27" s="73"/>
      <c r="H27" s="3"/>
      <c r="I27" s="75"/>
    </row>
    <row r="28" spans="2:25" ht="18.75" customHeight="1">
      <c r="B28" s="1" t="s">
        <v>53</v>
      </c>
      <c r="C28" s="74"/>
      <c r="D28" s="74"/>
      <c r="E28" s="73"/>
      <c r="F28" s="73"/>
      <c r="G28" s="73"/>
      <c r="H28" s="76"/>
      <c r="I28" s="77"/>
    </row>
    <row r="29" spans="2:25" ht="31.5">
      <c r="B29" s="100" t="s">
        <v>910</v>
      </c>
      <c r="C29" s="123" t="s">
        <v>911</v>
      </c>
      <c r="D29" s="98" t="s">
        <v>7</v>
      </c>
      <c r="E29" s="98" t="s">
        <v>8</v>
      </c>
      <c r="F29" s="98" t="s">
        <v>1</v>
      </c>
      <c r="G29" s="98" t="s">
        <v>2</v>
      </c>
      <c r="H29" s="98" t="s">
        <v>899</v>
      </c>
      <c r="I29" s="101" t="s">
        <v>3</v>
      </c>
    </row>
    <row r="30" spans="2:25">
      <c r="B30" s="83" t="s">
        <v>965</v>
      </c>
      <c r="C30" s="122" t="str">
        <f t="shared" ref="C30:C39" si="1">C11</f>
        <v>Lager 1</v>
      </c>
      <c r="D30" s="59">
        <f>IF(B30="","",VLOOKUP(B30,Blad1!C:E,3,FALSE))</f>
        <v>1</v>
      </c>
      <c r="E30" s="59">
        <f>IF(B30="","",VLOOKUP(B30,Blad1!C:D,2,FALSE))</f>
        <v>45</v>
      </c>
      <c r="F30" s="57">
        <f t="shared" ref="F30:F39" si="2">F11</f>
        <v>1</v>
      </c>
      <c r="G30" s="58">
        <f>IFERROR(IF(B30="","",VLOOKUP(B30,Blad1!C:F,4,FALSE))*IF(E30="","",((D30*E30)*1)*F30)*H30,0)</f>
        <v>45</v>
      </c>
      <c r="H30" s="121">
        <v>1</v>
      </c>
      <c r="I30" s="60">
        <f t="shared" ref="I30:I39" si="3">IF(G30="","",G30*(C$7*E$7)/1000)</f>
        <v>136.62</v>
      </c>
    </row>
    <row r="31" spans="2:25">
      <c r="B31" s="83">
        <f>IFERROR(VLOOKUP(X12,Blad1!B:C,2,FALSE),0)</f>
        <v>0</v>
      </c>
      <c r="C31" s="122">
        <f t="shared" si="1"/>
        <v>0</v>
      </c>
      <c r="D31" s="59">
        <f>IFERROR(IF(B31="","",VLOOKUP(B31,Blad1!C:E,3,FALSE)),0)</f>
        <v>0</v>
      </c>
      <c r="E31" s="59">
        <f>IFERROR(IF(B31="","",VLOOKUP(B31,Blad1!C:D,2,FALSE)),0)</f>
        <v>0</v>
      </c>
      <c r="F31" s="57">
        <f t="shared" si="2"/>
        <v>0</v>
      </c>
      <c r="G31" s="58">
        <f>IFERROR(IF(B31="","",VLOOKUP(B31,Blad1!C:F,4,FALSE))*IF(E31="","",((D31*E31)*1)*F31)*H31,0)</f>
        <v>0</v>
      </c>
      <c r="H31" s="121">
        <v>1</v>
      </c>
      <c r="I31" s="60">
        <f t="shared" si="3"/>
        <v>0</v>
      </c>
    </row>
    <row r="32" spans="2:25">
      <c r="B32" s="83">
        <f>IFERROR(VLOOKUP(X13,Blad1!B:C,2,FALSE),0)</f>
        <v>0</v>
      </c>
      <c r="C32" s="122">
        <f t="shared" si="1"/>
        <v>0</v>
      </c>
      <c r="D32" s="59">
        <f>IFERROR(IF(B32="","",VLOOKUP(B32,Blad1!C:E,3,FALSE)),0)</f>
        <v>0</v>
      </c>
      <c r="E32" s="59">
        <f>IFERROR(IF(B32="","",VLOOKUP(B32,Blad1!C:D,2,FALSE)),0)</f>
        <v>0</v>
      </c>
      <c r="F32" s="57">
        <f t="shared" si="2"/>
        <v>0</v>
      </c>
      <c r="G32" s="58">
        <f>IFERROR(IF(B32="","",VLOOKUP(B32,Blad1!C:F,4,FALSE))*IF(E32="","",((D32*E32)*1)*F32)*H32,0)</f>
        <v>0</v>
      </c>
      <c r="H32" s="121">
        <v>1</v>
      </c>
      <c r="I32" s="60">
        <f t="shared" si="3"/>
        <v>0</v>
      </c>
    </row>
    <row r="33" spans="2:9">
      <c r="B33" s="83">
        <f>IFERROR(VLOOKUP(X14,Blad1!B:C,2,FALSE),0)</f>
        <v>0</v>
      </c>
      <c r="C33" s="122">
        <f t="shared" si="1"/>
        <v>0</v>
      </c>
      <c r="D33" s="59">
        <f>IFERROR(IF(B33="","",VLOOKUP(B33,Blad1!C:E,3,FALSE)),0)</f>
        <v>0</v>
      </c>
      <c r="E33" s="59">
        <f>IFERROR(IF(B33="","",VLOOKUP(B33,Blad1!C:D,2,FALSE)),0)</f>
        <v>0</v>
      </c>
      <c r="F33" s="57">
        <f t="shared" si="2"/>
        <v>0</v>
      </c>
      <c r="G33" s="58">
        <f>IFERROR(IF(B33="","",VLOOKUP(B33,Blad1!C:F,4,FALSE))*IF(E33="","",((D33*E33)*1)*F33)*H33,0)</f>
        <v>0</v>
      </c>
      <c r="H33" s="121">
        <v>1</v>
      </c>
      <c r="I33" s="60">
        <f t="shared" si="3"/>
        <v>0</v>
      </c>
    </row>
    <row r="34" spans="2:9">
      <c r="B34" s="83">
        <f>IFERROR(VLOOKUP(X15,Blad1!B:C,2,FALSE),0)</f>
        <v>0</v>
      </c>
      <c r="C34" s="122">
        <f t="shared" si="1"/>
        <v>0</v>
      </c>
      <c r="D34" s="59">
        <f>IFERROR(IF(B34="","",VLOOKUP(B34,Blad1!C:E,3,FALSE)),0)</f>
        <v>0</v>
      </c>
      <c r="E34" s="59">
        <f>IFERROR(IF(B34="","",VLOOKUP(B34,Blad1!C:D,2,FALSE)),0)</f>
        <v>0</v>
      </c>
      <c r="F34" s="57">
        <f t="shared" si="2"/>
        <v>0</v>
      </c>
      <c r="G34" s="58">
        <f>IFERROR(IF(B34="","",VLOOKUP(B34,Blad1!C:F,4,FALSE))*IF(E34="","",((D34*E34)*1)*F34)*H34,0)</f>
        <v>0</v>
      </c>
      <c r="H34" s="121">
        <v>1</v>
      </c>
      <c r="I34" s="60">
        <f t="shared" si="3"/>
        <v>0</v>
      </c>
    </row>
    <row r="35" spans="2:9">
      <c r="B35" s="83">
        <f>IFERROR(VLOOKUP(X16,Blad1!B:C,2,FALSE),0)</f>
        <v>0</v>
      </c>
      <c r="C35" s="122">
        <f t="shared" si="1"/>
        <v>0</v>
      </c>
      <c r="D35" s="59">
        <f>IFERROR(IF(B35="","",VLOOKUP(B35,Blad1!C:E,3,FALSE)),0)</f>
        <v>0</v>
      </c>
      <c r="E35" s="59">
        <f>IFERROR(IF(B35="","",VLOOKUP(B35,Blad1!C:D,2,FALSE)),0)</f>
        <v>0</v>
      </c>
      <c r="F35" s="57">
        <f t="shared" si="2"/>
        <v>0</v>
      </c>
      <c r="G35" s="58">
        <f>IFERROR(IF(B35="","",VLOOKUP(B35,Blad1!C:F,4,FALSE))*IF(E35="","",((D35*E35)*1)*F35)*H35,0)</f>
        <v>0</v>
      </c>
      <c r="H35" s="121">
        <v>1</v>
      </c>
      <c r="I35" s="60">
        <f t="shared" si="3"/>
        <v>0</v>
      </c>
    </row>
    <row r="36" spans="2:9">
      <c r="B36" s="83">
        <f>IFERROR(VLOOKUP(X17,Blad1!B:C,2,FALSE),0)</f>
        <v>0</v>
      </c>
      <c r="C36" s="122">
        <f t="shared" si="1"/>
        <v>0</v>
      </c>
      <c r="D36" s="59">
        <f>IFERROR(IF(B36="","",VLOOKUP(B36,Blad1!C:E,3,FALSE)),0)</f>
        <v>0</v>
      </c>
      <c r="E36" s="59">
        <f>IFERROR(IF(B36="","",VLOOKUP(B36,Blad1!C:D,2,FALSE)),0)</f>
        <v>0</v>
      </c>
      <c r="F36" s="57">
        <f t="shared" si="2"/>
        <v>0</v>
      </c>
      <c r="G36" s="58">
        <f>IFERROR(IF(B36="","",VLOOKUP(B36,Blad1!C:F,4,FALSE))*IF(E36="","",((D36*E36)*1)*F36)*H36,0)</f>
        <v>0</v>
      </c>
      <c r="H36" s="121">
        <v>1</v>
      </c>
      <c r="I36" s="60">
        <f t="shared" si="3"/>
        <v>0</v>
      </c>
    </row>
    <row r="37" spans="2:9">
      <c r="B37" s="83">
        <f>IFERROR(VLOOKUP(X18,Blad1!B:C,2,FALSE),0)</f>
        <v>0</v>
      </c>
      <c r="C37" s="122">
        <f t="shared" si="1"/>
        <v>0</v>
      </c>
      <c r="D37" s="59">
        <f>IFERROR(IF(B37="","",VLOOKUP(B37,Blad1!C:E,3,FALSE)),0)</f>
        <v>0</v>
      </c>
      <c r="E37" s="59">
        <f>IFERROR(IF(B37="","",VLOOKUP(B37,Blad1!C:D,2,FALSE)),0)</f>
        <v>0</v>
      </c>
      <c r="F37" s="57">
        <f t="shared" si="2"/>
        <v>0</v>
      </c>
      <c r="G37" s="58">
        <f>IFERROR(IF(B37="","",VLOOKUP(B37,Blad1!C:F,4,FALSE))*IF(E37="","",((D37*E37)*1)*F37)*H37,0)</f>
        <v>0</v>
      </c>
      <c r="H37" s="121">
        <v>1</v>
      </c>
      <c r="I37" s="60">
        <f t="shared" si="3"/>
        <v>0</v>
      </c>
    </row>
    <row r="38" spans="2:9">
      <c r="B38" s="83">
        <f>IFERROR(VLOOKUP(X19,Blad1!B:C,2,FALSE),0)</f>
        <v>0</v>
      </c>
      <c r="C38" s="122">
        <f t="shared" si="1"/>
        <v>0</v>
      </c>
      <c r="D38" s="59">
        <f>IFERROR(IF(B38="","",VLOOKUP(B38,Blad1!C:E,3,FALSE)),0)</f>
        <v>0</v>
      </c>
      <c r="E38" s="59">
        <f>IFERROR(IF(B38="","",VLOOKUP(B38,Blad1!C:D,2,FALSE)),0)</f>
        <v>0</v>
      </c>
      <c r="F38" s="57">
        <f t="shared" si="2"/>
        <v>0</v>
      </c>
      <c r="G38" s="58">
        <f>IFERROR(IF(B38="","",VLOOKUP(B38,Blad1!C:F,4,FALSE))*IF(E38="","",((D38*E38)*1)*F38)*H38,0)</f>
        <v>0</v>
      </c>
      <c r="H38" s="121">
        <v>1</v>
      </c>
      <c r="I38" s="60">
        <f t="shared" si="3"/>
        <v>0</v>
      </c>
    </row>
    <row r="39" spans="2:9" ht="15.75" thickBot="1">
      <c r="B39" s="83">
        <f>IFERROR(VLOOKUP(X20,Blad1!B:C,2,FALSE),0)</f>
        <v>0</v>
      </c>
      <c r="C39" s="122">
        <f t="shared" si="1"/>
        <v>0</v>
      </c>
      <c r="D39" s="59">
        <f>IFERROR(IF(B39="","",VLOOKUP(B39,Blad1!C:E,3,FALSE)),0)</f>
        <v>0</v>
      </c>
      <c r="E39" s="59">
        <f>IFERROR(IF(B39="","",VLOOKUP(B39,Blad1!C:D,2,FALSE)),0)</f>
        <v>0</v>
      </c>
      <c r="F39" s="57">
        <f t="shared" si="2"/>
        <v>0</v>
      </c>
      <c r="G39" s="58">
        <f>IFERROR(IF(B39="","",VLOOKUP(B39,Blad1!C:F,4,FALSE))*IF(E39="","",((D39*E39)*1)*F39)*H39,0)</f>
        <v>0</v>
      </c>
      <c r="H39" s="121">
        <v>1</v>
      </c>
      <c r="I39" s="60">
        <f t="shared" si="3"/>
        <v>0</v>
      </c>
    </row>
    <row r="40" spans="2:9">
      <c r="B40" s="61" t="s">
        <v>32</v>
      </c>
      <c r="C40" s="62"/>
      <c r="D40" s="63">
        <f>F30+F34+F35+F36+F37+F38+F39+F31+F32+F33</f>
        <v>1</v>
      </c>
      <c r="E40" s="124" t="s">
        <v>33</v>
      </c>
      <c r="F40" s="130">
        <v>100000</v>
      </c>
      <c r="G40" s="129"/>
    </row>
    <row r="41" spans="2:9">
      <c r="B41" s="11" t="s">
        <v>29</v>
      </c>
      <c r="C41" s="12"/>
      <c r="D41" s="120">
        <v>0</v>
      </c>
      <c r="F41" s="68" t="s">
        <v>962</v>
      </c>
      <c r="G41" s="128">
        <f>SUM(G30:G39)</f>
        <v>45</v>
      </c>
      <c r="H41" s="65" t="s">
        <v>4</v>
      </c>
      <c r="I41" s="66">
        <f>SUM(I30:I39)</f>
        <v>136.62</v>
      </c>
    </row>
    <row r="42" spans="2:9">
      <c r="B42" s="11" t="s">
        <v>34</v>
      </c>
      <c r="C42" s="13"/>
      <c r="D42" s="120">
        <v>0</v>
      </c>
      <c r="E42" s="67" t="s">
        <v>52</v>
      </c>
      <c r="G42" s="68"/>
      <c r="H42" s="68" t="s">
        <v>13</v>
      </c>
      <c r="I42" s="78">
        <f>(I41*H7)/100</f>
        <v>409.86</v>
      </c>
    </row>
    <row r="43" spans="2:9">
      <c r="B43" s="11" t="s">
        <v>30</v>
      </c>
      <c r="C43" s="14"/>
      <c r="D43" s="79">
        <f>(C7*E7)/F40</f>
        <v>3.0360000000000002E-2</v>
      </c>
      <c r="E43" s="17" t="s">
        <v>55</v>
      </c>
      <c r="I43" s="2"/>
    </row>
    <row r="44" spans="2:9" ht="15.75" thickBot="1">
      <c r="B44" s="15" t="s">
        <v>31</v>
      </c>
      <c r="C44" s="16"/>
      <c r="D44" s="80">
        <f>D40*(D41+D42)*D43</f>
        <v>0</v>
      </c>
      <c r="H44" s="65"/>
      <c r="I44" s="2"/>
    </row>
    <row r="45" spans="2:9">
      <c r="C45" s="17"/>
      <c r="D45" s="17"/>
      <c r="F45" s="17"/>
      <c r="G45" s="17"/>
      <c r="H45" s="105" t="s">
        <v>48</v>
      </c>
    </row>
    <row r="46" spans="2:9" ht="15.75" thickBot="1">
      <c r="B46" s="81"/>
      <c r="C46" s="82"/>
      <c r="D46" s="81"/>
      <c r="E46" s="81"/>
      <c r="F46" s="81"/>
      <c r="G46" s="81"/>
      <c r="H46" s="106" t="s">
        <v>49</v>
      </c>
      <c r="I46" s="81"/>
    </row>
    <row r="47" spans="2:9" ht="10.5" customHeight="1">
      <c r="B47" s="4"/>
      <c r="C47" s="3"/>
      <c r="D47" s="3"/>
      <c r="E47" s="3"/>
      <c r="F47" s="3"/>
      <c r="G47" s="3"/>
      <c r="H47" s="3"/>
    </row>
    <row r="48" spans="2:9">
      <c r="B48" s="18" t="s">
        <v>6</v>
      </c>
      <c r="C48" s="19"/>
    </row>
    <row r="49" spans="2:8" ht="10.5" customHeight="1" thickBot="1">
      <c r="C49" s="17"/>
      <c r="D49" s="17"/>
    </row>
    <row r="50" spans="2:8" ht="15.75" thickBot="1">
      <c r="B50" s="20" t="s">
        <v>0</v>
      </c>
      <c r="C50" s="21"/>
      <c r="D50" s="22"/>
      <c r="F50" s="23" t="s">
        <v>9</v>
      </c>
      <c r="G50" s="24"/>
      <c r="H50" s="25"/>
    </row>
    <row r="51" spans="2:8" ht="15.75" thickBot="1">
      <c r="B51" s="20" t="s">
        <v>35</v>
      </c>
      <c r="C51" s="26">
        <f>I22</f>
        <v>175.96656000000002</v>
      </c>
      <c r="D51" s="27" t="s">
        <v>14</v>
      </c>
      <c r="F51" s="20" t="s">
        <v>35</v>
      </c>
      <c r="G51" s="26">
        <f>I41</f>
        <v>136.62</v>
      </c>
      <c r="H51" s="27" t="s">
        <v>14</v>
      </c>
    </row>
    <row r="52" spans="2:8" ht="15.75" thickBot="1">
      <c r="B52" s="28"/>
      <c r="C52" s="29">
        <f>IFERROR((1*I23)+D25,0)</f>
        <v>603.79968000000008</v>
      </c>
      <c r="D52" s="30" t="s">
        <v>15</v>
      </c>
      <c r="F52" s="31"/>
      <c r="G52" s="32">
        <f>(1*I42)+D44</f>
        <v>409.86</v>
      </c>
      <c r="H52" s="30" t="s">
        <v>16</v>
      </c>
    </row>
    <row r="53" spans="2:8" ht="15.75" thickBot="1">
      <c r="B53" s="28"/>
      <c r="C53" s="26"/>
      <c r="D53" s="30"/>
      <c r="F53" s="31"/>
      <c r="G53" s="26"/>
      <c r="H53" s="30"/>
    </row>
    <row r="54" spans="2:8" ht="21" customHeight="1" thickBot="1">
      <c r="B54" s="33"/>
      <c r="C54" s="34"/>
      <c r="D54" s="35"/>
      <c r="F54" s="36"/>
      <c r="G54" s="37"/>
      <c r="H54" s="38"/>
    </row>
    <row r="55" spans="2:8" ht="10.5" customHeight="1" thickBot="1">
      <c r="C55" s="39"/>
    </row>
    <row r="56" spans="2:8" ht="30" customHeight="1" thickBot="1">
      <c r="B56" s="23" t="s">
        <v>20</v>
      </c>
      <c r="C56" s="24"/>
      <c r="D56" s="25"/>
    </row>
    <row r="57" spans="2:8" ht="15.75" thickBot="1">
      <c r="B57" s="31" t="s">
        <v>26</v>
      </c>
      <c r="C57" s="97"/>
      <c r="D57" s="40" t="s">
        <v>23</v>
      </c>
    </row>
    <row r="58" spans="2:8" ht="20.25" customHeight="1" thickBot="1">
      <c r="B58" s="31" t="s">
        <v>21</v>
      </c>
      <c r="C58" s="97"/>
      <c r="D58" s="40" t="s">
        <v>23</v>
      </c>
    </row>
    <row r="59" spans="2:8" ht="15.75" thickBot="1">
      <c r="B59" s="31" t="s">
        <v>27</v>
      </c>
      <c r="C59" s="97"/>
      <c r="D59" s="40" t="s">
        <v>23</v>
      </c>
    </row>
    <row r="60" spans="2:8" ht="15.75" thickBot="1">
      <c r="B60" s="28"/>
      <c r="C60" s="41"/>
      <c r="D60" s="42"/>
    </row>
    <row r="61" spans="2:8" ht="20.25" customHeight="1" thickBot="1">
      <c r="B61" s="31" t="s">
        <v>22</v>
      </c>
      <c r="C61" s="26">
        <f>C57+C58+C59</f>
        <v>0</v>
      </c>
      <c r="D61" s="40" t="s">
        <v>23</v>
      </c>
    </row>
    <row r="62" spans="2:8" ht="30.75" customHeight="1" thickBot="1">
      <c r="B62" s="36"/>
      <c r="C62" s="43"/>
      <c r="D62" s="44"/>
      <c r="E62" s="45"/>
    </row>
    <row r="63" spans="2:8" ht="15.75" thickBot="1">
      <c r="C63" s="17"/>
      <c r="D63" s="17"/>
      <c r="F63" t="s">
        <v>56</v>
      </c>
    </row>
    <row r="64" spans="2:8" ht="15.75" thickBot="1">
      <c r="B64" s="46" t="s">
        <v>17</v>
      </c>
      <c r="C64" s="21"/>
      <c r="D64" s="47"/>
    </row>
    <row r="65" spans="2:8" ht="21" customHeight="1" thickBot="1">
      <c r="B65" s="48"/>
      <c r="C65" s="32">
        <f>C51-G51</f>
        <v>39.346560000000011</v>
      </c>
      <c r="D65" s="27" t="s">
        <v>18</v>
      </c>
    </row>
    <row r="66" spans="2:8" ht="18" customHeight="1" thickBot="1">
      <c r="B66" s="48"/>
      <c r="C66" s="32">
        <f>C52-G52</f>
        <v>193.93968000000007</v>
      </c>
      <c r="D66" s="27" t="s">
        <v>19</v>
      </c>
      <c r="F66" s="49" t="s">
        <v>24</v>
      </c>
      <c r="G66" s="21"/>
      <c r="H66" s="47"/>
    </row>
    <row r="67" spans="2:8" ht="21" customHeight="1" thickBot="1">
      <c r="B67" s="48"/>
      <c r="C67" s="52">
        <f>C66/C52</f>
        <v>0.3211987127916332</v>
      </c>
      <c r="D67" s="27"/>
      <c r="F67" s="28"/>
      <c r="G67" s="50">
        <f>C61/C66</f>
        <v>0</v>
      </c>
      <c r="H67" s="51" t="s">
        <v>25</v>
      </c>
    </row>
    <row r="68" spans="2:8" ht="15.75" thickBot="1">
      <c r="B68" s="31"/>
      <c r="C68" s="26"/>
      <c r="D68" s="30"/>
      <c r="F68" s="28"/>
      <c r="H68" s="42"/>
    </row>
    <row r="69" spans="2:8" ht="15.75" thickBot="1">
      <c r="B69" s="33"/>
      <c r="C69" s="55"/>
      <c r="D69" s="56"/>
      <c r="F69" s="33"/>
      <c r="G69" s="53"/>
      <c r="H69" s="54"/>
    </row>
    <row r="70" spans="2:8" ht="15.75" thickBot="1"/>
    <row r="71" spans="2:8" ht="15.75" customHeight="1">
      <c r="B71" s="107" t="s">
        <v>36</v>
      </c>
      <c r="C71" s="113" t="s">
        <v>47</v>
      </c>
      <c r="D71" s="108"/>
      <c r="E71" s="3"/>
      <c r="F71" s="3"/>
      <c r="G71" s="3"/>
      <c r="H71" s="3"/>
    </row>
    <row r="72" spans="2:8" ht="15.75" customHeight="1">
      <c r="B72" s="109" t="s">
        <v>37</v>
      </c>
      <c r="C72" s="9" t="s">
        <v>46</v>
      </c>
      <c r="D72" s="110"/>
      <c r="E72" s="3"/>
      <c r="F72" s="3"/>
      <c r="G72" s="3"/>
      <c r="H72" s="3"/>
    </row>
    <row r="73" spans="2:8" ht="15.75" customHeight="1">
      <c r="B73" s="111" t="s">
        <v>38</v>
      </c>
      <c r="C73" s="7">
        <v>2250</v>
      </c>
      <c r="D73" s="110"/>
      <c r="E73" s="3"/>
      <c r="F73" s="3"/>
      <c r="G73" s="3"/>
      <c r="H73" s="3"/>
    </row>
    <row r="74" spans="2:8" ht="15.75" customHeight="1">
      <c r="B74" s="112" t="s">
        <v>39</v>
      </c>
      <c r="C74" s="8">
        <v>1800</v>
      </c>
      <c r="D74" s="110"/>
      <c r="E74" s="3"/>
      <c r="F74" s="3"/>
      <c r="G74" s="3"/>
      <c r="H74" s="3"/>
    </row>
    <row r="75" spans="2:8" ht="15.75" customHeight="1">
      <c r="B75" s="112" t="s">
        <v>40</v>
      </c>
      <c r="C75" s="8">
        <v>2000</v>
      </c>
      <c r="D75" s="110"/>
      <c r="E75" s="3"/>
      <c r="F75" s="3"/>
      <c r="G75" s="3"/>
      <c r="H75" s="3"/>
    </row>
    <row r="76" spans="2:8" ht="15.75" customHeight="1">
      <c r="B76" s="112" t="s">
        <v>41</v>
      </c>
      <c r="C76" s="8">
        <v>3000</v>
      </c>
      <c r="D76" s="110"/>
      <c r="E76" s="3"/>
      <c r="F76" s="3"/>
      <c r="G76" s="3"/>
      <c r="H76" s="3"/>
    </row>
    <row r="77" spans="2:8" ht="15.75" customHeight="1">
      <c r="B77" s="112" t="s">
        <v>42</v>
      </c>
      <c r="C77" s="8">
        <v>2500</v>
      </c>
      <c r="D77" s="110"/>
      <c r="E77" s="3"/>
      <c r="F77" s="3"/>
      <c r="G77" s="3"/>
      <c r="H77" s="3"/>
    </row>
    <row r="78" spans="2:8" ht="15.75" customHeight="1">
      <c r="B78" s="112" t="s">
        <v>43</v>
      </c>
      <c r="C78" s="8">
        <v>2500</v>
      </c>
      <c r="D78" s="110"/>
      <c r="E78" s="3"/>
      <c r="F78" s="3"/>
      <c r="G78" s="3"/>
      <c r="H78" s="3"/>
    </row>
    <row r="79" spans="2:8" ht="15.75" customHeight="1">
      <c r="B79" s="112" t="s">
        <v>44</v>
      </c>
      <c r="C79" s="8">
        <v>5000</v>
      </c>
      <c r="D79" s="110"/>
      <c r="E79" s="3"/>
      <c r="F79" s="3"/>
      <c r="G79" s="3"/>
      <c r="H79" s="3"/>
    </row>
    <row r="80" spans="2:8" ht="15.75" customHeight="1" thickBot="1">
      <c r="B80" s="117" t="s">
        <v>45</v>
      </c>
      <c r="C80" s="115">
        <v>3000</v>
      </c>
      <c r="D80" s="116"/>
    </row>
    <row r="81" spans="2:4" ht="15.75" customHeight="1">
      <c r="B81"/>
      <c r="C81" s="114"/>
      <c r="D81"/>
    </row>
  </sheetData>
  <sheetProtection algorithmName="SHA-512" hashValue="hFtnnser46oMdOy+VrWseImtNtSdzCmF679QFeC4mlyMWW19Jdf7GzY9AXCGgvJ5oJb/dn4h3lO4fzIVCsLRhg==" saltValue="JZ7t6EmnqKlxwKk8qCjYkg==" spinCount="100000" sheet="1" objects="1" scenarios="1"/>
  <protectedRanges>
    <protectedRange sqref="C5:H5" name="Område15"/>
    <protectedRange sqref="C11:C20" name="Område13"/>
    <protectedRange sqref="D41:D42" name="Område11"/>
    <protectedRange sqref="C2:C3" name="Område9"/>
    <protectedRange sqref="C57:C59" name="Område8"/>
    <protectedRange sqref="E7" name="Område6"/>
    <protectedRange sqref="F30:F39" name="Område4"/>
    <protectedRange sqref="B11:B20" name="Område2"/>
    <protectedRange sqref="F11:F20" name="Befintliga"/>
    <protectedRange sqref="B30:B39" name="Område3"/>
    <protectedRange sqref="C7" name="Område5"/>
    <protectedRange sqref="H7" name="Område7"/>
    <protectedRange sqref="D22:D23" name="Område10"/>
    <protectedRange sqref="H30:H39" name="Område12"/>
    <protectedRange sqref="C30:C39" name="Område14"/>
  </protectedRanges>
  <mergeCells count="1">
    <mergeCell ref="C5:H5"/>
  </mergeCells>
  <phoneticPr fontId="4" type="noConversion"/>
  <pageMargins left="0.23622047244094491" right="0.23622047244094491" top="0.35433070866141736" bottom="0.74803149606299213" header="0.31496062992125984" footer="0.31496062992125984"/>
  <pageSetup paperSize="9" scale="58" fitToHeight="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CB1030-BA53-4598-85D7-54790DCECA60}">
          <x14:formula1>
            <xm:f>Blad1!$N$3:$N$4</xm:f>
          </x14:formula1>
          <xm:sqref>C8</xm:sqref>
        </x14:dataValidation>
        <x14:dataValidation type="list" allowBlank="1" showInputMessage="1" showErrorMessage="1" xr:uid="{45D334F5-7E58-4B09-9F02-6655AEED9D5A}">
          <x14:formula1>
            <xm:f>Blad1!$M$2:$M$11</xm:f>
          </x14:formula1>
          <xm:sqref>H30:H39</xm:sqref>
        </x14:dataValidation>
        <x14:dataValidation type="list" allowBlank="1" showInputMessage="1" showErrorMessage="1" xr:uid="{95C1C48E-19BD-4DEE-A140-1F51A76067EF}">
          <x14:formula1>
            <xm:f>Blad2!$A$4:$A$62</xm:f>
          </x14:formula1>
          <xm:sqref>B11:B20</xm:sqref>
        </x14:dataValidation>
        <x14:dataValidation type="list" allowBlank="1" showInputMessage="1" showErrorMessage="1" xr:uid="{8E7755A5-57EA-4E67-9F46-089E4086CD81}">
          <x14:formula1>
            <xm:f>Blad1!$C:$C</xm:f>
          </x14:formula1>
          <xm:sqref>B30:B39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1397-2263-419E-B4F1-CD7F178EDA24}">
  <sheetPr codeName="Blad4"/>
  <dimension ref="A1"/>
  <sheetViews>
    <sheetView workbookViewId="0">
      <selection activeCell="L29" sqref="L2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E06C-5E68-4D2E-AEA8-242BA6E3F5EE}">
  <sheetPr codeName="Blad2"/>
  <dimension ref="A1:P878"/>
  <sheetViews>
    <sheetView topLeftCell="A13" zoomScale="110" zoomScaleNormal="110" workbookViewId="0">
      <selection sqref="A1:F1048576"/>
    </sheetView>
  </sheetViews>
  <sheetFormatPr defaultRowHeight="15"/>
  <cols>
    <col min="3" max="3" width="41" bestFit="1" customWidth="1"/>
  </cols>
  <sheetData>
    <row r="1" spans="1:16">
      <c r="A1" t="s">
        <v>892</v>
      </c>
      <c r="B1" t="s">
        <v>905</v>
      </c>
      <c r="C1" t="s">
        <v>893</v>
      </c>
      <c r="D1" t="s">
        <v>894</v>
      </c>
      <c r="E1" t="s">
        <v>895</v>
      </c>
      <c r="F1" t="s">
        <v>896</v>
      </c>
    </row>
    <row r="2" spans="1:16">
      <c r="A2">
        <v>0</v>
      </c>
      <c r="B2">
        <v>0</v>
      </c>
      <c r="C2" t="s">
        <v>906</v>
      </c>
      <c r="M2">
        <v>1</v>
      </c>
    </row>
    <row r="3" spans="1:16">
      <c r="A3">
        <v>151620</v>
      </c>
      <c r="B3">
        <v>7534235</v>
      </c>
      <c r="C3" t="s">
        <v>57</v>
      </c>
      <c r="D3">
        <v>12</v>
      </c>
      <c r="E3">
        <v>1</v>
      </c>
      <c r="F3">
        <v>1</v>
      </c>
      <c r="M3">
        <v>0.9</v>
      </c>
      <c r="N3" t="s">
        <v>897</v>
      </c>
    </row>
    <row r="4" spans="1:16">
      <c r="A4" t="s">
        <v>58</v>
      </c>
      <c r="B4">
        <v>7534263</v>
      </c>
      <c r="C4" t="s">
        <v>59</v>
      </c>
      <c r="D4">
        <v>12</v>
      </c>
      <c r="E4">
        <v>1</v>
      </c>
      <c r="F4">
        <v>1</v>
      </c>
      <c r="M4">
        <v>0.8</v>
      </c>
      <c r="N4" t="s">
        <v>898</v>
      </c>
    </row>
    <row r="5" spans="1:16">
      <c r="A5">
        <v>151621</v>
      </c>
      <c r="B5">
        <v>0</v>
      </c>
      <c r="C5" t="s">
        <v>60</v>
      </c>
      <c r="D5">
        <v>12</v>
      </c>
      <c r="E5">
        <v>1</v>
      </c>
      <c r="F5">
        <v>1</v>
      </c>
      <c r="M5">
        <v>0.7</v>
      </c>
    </row>
    <row r="6" spans="1:16">
      <c r="A6">
        <v>151622</v>
      </c>
      <c r="B6">
        <v>7534236</v>
      </c>
      <c r="C6" t="s">
        <v>61</v>
      </c>
      <c r="D6">
        <v>12</v>
      </c>
      <c r="E6">
        <v>1</v>
      </c>
      <c r="F6">
        <v>1</v>
      </c>
      <c r="M6">
        <v>0.6</v>
      </c>
    </row>
    <row r="7" spans="1:16">
      <c r="A7">
        <v>151623</v>
      </c>
      <c r="B7">
        <v>0</v>
      </c>
      <c r="C7" t="s">
        <v>62</v>
      </c>
      <c r="D7">
        <v>12</v>
      </c>
      <c r="E7">
        <v>1</v>
      </c>
      <c r="F7">
        <v>1</v>
      </c>
      <c r="M7">
        <v>0.5</v>
      </c>
    </row>
    <row r="8" spans="1:16">
      <c r="A8">
        <v>151624</v>
      </c>
      <c r="B8">
        <v>7534237</v>
      </c>
      <c r="C8" t="s">
        <v>63</v>
      </c>
      <c r="D8">
        <v>12</v>
      </c>
      <c r="E8">
        <v>1</v>
      </c>
      <c r="F8">
        <v>1</v>
      </c>
      <c r="M8">
        <v>0.4</v>
      </c>
      <c r="P8" s="118"/>
    </row>
    <row r="9" spans="1:16">
      <c r="A9">
        <v>151625</v>
      </c>
      <c r="B9">
        <v>0</v>
      </c>
      <c r="C9" t="s">
        <v>64</v>
      </c>
      <c r="D9">
        <v>12</v>
      </c>
      <c r="E9">
        <v>1</v>
      </c>
      <c r="F9">
        <v>1</v>
      </c>
      <c r="M9">
        <v>0.3</v>
      </c>
    </row>
    <row r="10" spans="1:16">
      <c r="A10">
        <v>151626</v>
      </c>
      <c r="B10">
        <v>7534261</v>
      </c>
      <c r="C10" t="s">
        <v>65</v>
      </c>
      <c r="D10">
        <v>12</v>
      </c>
      <c r="E10">
        <v>1</v>
      </c>
      <c r="F10">
        <v>1</v>
      </c>
      <c r="M10">
        <v>0.2</v>
      </c>
    </row>
    <row r="11" spans="1:16">
      <c r="A11">
        <v>151642</v>
      </c>
      <c r="B11">
        <v>7501142</v>
      </c>
      <c r="C11" t="s">
        <v>66</v>
      </c>
      <c r="D11">
        <v>18</v>
      </c>
      <c r="E11">
        <v>1</v>
      </c>
      <c r="F11">
        <v>1</v>
      </c>
      <c r="M11">
        <v>0.1</v>
      </c>
    </row>
    <row r="12" spans="1:16">
      <c r="A12">
        <v>151643</v>
      </c>
      <c r="B12">
        <v>7501815</v>
      </c>
      <c r="C12" t="s">
        <v>67</v>
      </c>
      <c r="D12">
        <v>18</v>
      </c>
      <c r="E12">
        <v>1</v>
      </c>
      <c r="F12">
        <v>1</v>
      </c>
    </row>
    <row r="13" spans="1:16">
      <c r="A13">
        <v>151644</v>
      </c>
      <c r="B13">
        <v>7501143</v>
      </c>
      <c r="C13" t="s">
        <v>68</v>
      </c>
      <c r="D13">
        <v>18</v>
      </c>
      <c r="E13">
        <v>1</v>
      </c>
      <c r="F13">
        <v>1</v>
      </c>
    </row>
    <row r="14" spans="1:16">
      <c r="A14">
        <v>151645</v>
      </c>
      <c r="B14">
        <v>7501816</v>
      </c>
      <c r="C14" t="s">
        <v>69</v>
      </c>
      <c r="D14">
        <v>18</v>
      </c>
      <c r="E14">
        <v>1</v>
      </c>
      <c r="F14">
        <v>1</v>
      </c>
    </row>
    <row r="15" spans="1:16">
      <c r="A15">
        <v>151646</v>
      </c>
      <c r="B15">
        <v>7501144</v>
      </c>
      <c r="C15" t="s">
        <v>70</v>
      </c>
      <c r="D15">
        <v>18</v>
      </c>
      <c r="E15">
        <v>1</v>
      </c>
      <c r="F15">
        <v>1</v>
      </c>
    </row>
    <row r="16" spans="1:16">
      <c r="A16">
        <v>151647</v>
      </c>
      <c r="B16">
        <v>7501817</v>
      </c>
      <c r="C16" t="s">
        <v>71</v>
      </c>
      <c r="D16">
        <v>18</v>
      </c>
      <c r="E16">
        <v>1</v>
      </c>
      <c r="F16">
        <v>1</v>
      </c>
    </row>
    <row r="17" spans="1:6">
      <c r="A17">
        <v>151648</v>
      </c>
      <c r="B17">
        <v>7501145</v>
      </c>
      <c r="C17" t="s">
        <v>72</v>
      </c>
      <c r="D17">
        <v>18</v>
      </c>
      <c r="E17">
        <v>1</v>
      </c>
      <c r="F17">
        <v>1</v>
      </c>
    </row>
    <row r="18" spans="1:6">
      <c r="A18">
        <v>151649</v>
      </c>
      <c r="B18" t="s">
        <v>900</v>
      </c>
      <c r="C18" t="s">
        <v>73</v>
      </c>
      <c r="D18">
        <v>18</v>
      </c>
      <c r="E18">
        <v>1</v>
      </c>
      <c r="F18">
        <v>1</v>
      </c>
    </row>
    <row r="19" spans="1:6">
      <c r="A19">
        <v>151650</v>
      </c>
      <c r="B19">
        <v>7501146</v>
      </c>
      <c r="C19" t="s">
        <v>74</v>
      </c>
      <c r="D19">
        <v>18</v>
      </c>
      <c r="E19">
        <v>1</v>
      </c>
      <c r="F19">
        <v>1</v>
      </c>
    </row>
    <row r="20" spans="1:6">
      <c r="A20">
        <v>151651</v>
      </c>
      <c r="B20">
        <v>7501819</v>
      </c>
      <c r="C20" t="s">
        <v>75</v>
      </c>
      <c r="D20">
        <v>18</v>
      </c>
      <c r="E20">
        <v>1</v>
      </c>
      <c r="F20">
        <v>1</v>
      </c>
    </row>
    <row r="21" spans="1:6">
      <c r="A21">
        <v>151652</v>
      </c>
      <c r="B21">
        <v>7501147</v>
      </c>
      <c r="C21" t="s">
        <v>76</v>
      </c>
      <c r="D21">
        <v>18</v>
      </c>
      <c r="E21">
        <v>1</v>
      </c>
      <c r="F21">
        <v>1</v>
      </c>
    </row>
    <row r="22" spans="1:6">
      <c r="A22">
        <v>151653</v>
      </c>
      <c r="B22">
        <v>7501820</v>
      </c>
      <c r="C22" t="s">
        <v>77</v>
      </c>
      <c r="D22">
        <v>18</v>
      </c>
      <c r="E22">
        <v>1</v>
      </c>
      <c r="F22">
        <v>1</v>
      </c>
    </row>
    <row r="23" spans="1:6">
      <c r="A23">
        <v>151654</v>
      </c>
      <c r="B23">
        <v>7501148</v>
      </c>
      <c r="C23" t="s">
        <v>78</v>
      </c>
      <c r="D23">
        <v>18</v>
      </c>
      <c r="E23">
        <v>1</v>
      </c>
      <c r="F23">
        <v>1</v>
      </c>
    </row>
    <row r="24" spans="1:6">
      <c r="A24">
        <v>151655</v>
      </c>
      <c r="B24">
        <v>7501821</v>
      </c>
      <c r="C24" t="s">
        <v>79</v>
      </c>
      <c r="D24">
        <v>18</v>
      </c>
      <c r="E24">
        <v>1</v>
      </c>
      <c r="F24">
        <v>1</v>
      </c>
    </row>
    <row r="25" spans="1:6">
      <c r="A25">
        <v>151657</v>
      </c>
      <c r="B25">
        <v>7501818</v>
      </c>
      <c r="C25" t="s">
        <v>80</v>
      </c>
      <c r="D25">
        <v>18</v>
      </c>
      <c r="E25">
        <v>1</v>
      </c>
      <c r="F25">
        <v>1</v>
      </c>
    </row>
    <row r="26" spans="1:6">
      <c r="A26">
        <v>151659</v>
      </c>
      <c r="B26" t="s">
        <v>900</v>
      </c>
      <c r="C26" t="s">
        <v>81</v>
      </c>
      <c r="D26">
        <v>18</v>
      </c>
      <c r="E26">
        <v>1</v>
      </c>
      <c r="F26">
        <v>1</v>
      </c>
    </row>
    <row r="27" spans="1:6">
      <c r="A27">
        <v>151740</v>
      </c>
      <c r="B27">
        <v>7508560</v>
      </c>
      <c r="C27" t="s">
        <v>82</v>
      </c>
      <c r="D27">
        <v>16</v>
      </c>
      <c r="E27">
        <v>1</v>
      </c>
      <c r="F27">
        <v>1</v>
      </c>
    </row>
    <row r="28" spans="1:6">
      <c r="A28">
        <v>151741</v>
      </c>
      <c r="B28">
        <v>7508562</v>
      </c>
      <c r="C28" t="s">
        <v>83</v>
      </c>
      <c r="D28">
        <v>16</v>
      </c>
      <c r="E28">
        <v>1</v>
      </c>
      <c r="F28">
        <v>1</v>
      </c>
    </row>
    <row r="29" spans="1:6">
      <c r="A29">
        <v>151742</v>
      </c>
      <c r="B29">
        <v>7508561</v>
      </c>
      <c r="C29" t="s">
        <v>82</v>
      </c>
      <c r="D29">
        <v>16</v>
      </c>
      <c r="E29">
        <v>1</v>
      </c>
      <c r="F29">
        <v>1</v>
      </c>
    </row>
    <row r="30" spans="1:6">
      <c r="A30">
        <v>151743</v>
      </c>
      <c r="B30">
        <v>7508563</v>
      </c>
      <c r="C30" t="s">
        <v>83</v>
      </c>
      <c r="D30">
        <v>16</v>
      </c>
      <c r="E30">
        <v>1</v>
      </c>
      <c r="F30">
        <v>1</v>
      </c>
    </row>
    <row r="31" spans="1:6">
      <c r="A31">
        <v>151750</v>
      </c>
      <c r="B31">
        <v>7508564</v>
      </c>
      <c r="C31" t="s">
        <v>84</v>
      </c>
      <c r="D31">
        <v>16</v>
      </c>
      <c r="E31">
        <v>1</v>
      </c>
      <c r="F31">
        <v>1</v>
      </c>
    </row>
    <row r="32" spans="1:6">
      <c r="A32">
        <v>151751</v>
      </c>
      <c r="B32">
        <v>7508566</v>
      </c>
      <c r="C32" t="s">
        <v>85</v>
      </c>
      <c r="D32">
        <v>16</v>
      </c>
      <c r="E32">
        <v>1</v>
      </c>
      <c r="F32">
        <v>1</v>
      </c>
    </row>
    <row r="33" spans="1:6">
      <c r="A33">
        <v>151752</v>
      </c>
      <c r="B33">
        <v>7508565</v>
      </c>
      <c r="C33" t="s">
        <v>84</v>
      </c>
      <c r="D33">
        <v>16</v>
      </c>
      <c r="E33">
        <v>1</v>
      </c>
      <c r="F33">
        <v>1</v>
      </c>
    </row>
    <row r="34" spans="1:6">
      <c r="A34">
        <v>151753</v>
      </c>
      <c r="B34">
        <v>7508567</v>
      </c>
      <c r="C34" t="s">
        <v>85</v>
      </c>
      <c r="D34">
        <v>16</v>
      </c>
      <c r="E34">
        <v>1</v>
      </c>
      <c r="F34">
        <v>1</v>
      </c>
    </row>
    <row r="35" spans="1:6">
      <c r="A35">
        <v>151770</v>
      </c>
      <c r="B35">
        <v>7508568</v>
      </c>
      <c r="C35" t="s">
        <v>86</v>
      </c>
      <c r="D35">
        <v>32</v>
      </c>
      <c r="E35">
        <v>1</v>
      </c>
      <c r="F35">
        <v>1</v>
      </c>
    </row>
    <row r="36" spans="1:6">
      <c r="A36">
        <v>151771</v>
      </c>
      <c r="B36">
        <v>7508568</v>
      </c>
      <c r="C36" t="s">
        <v>87</v>
      </c>
      <c r="D36">
        <v>32</v>
      </c>
      <c r="E36">
        <v>1</v>
      </c>
      <c r="F36">
        <v>1</v>
      </c>
    </row>
    <row r="37" spans="1:6">
      <c r="A37">
        <v>151772</v>
      </c>
      <c r="B37">
        <v>7508569</v>
      </c>
      <c r="C37" t="s">
        <v>86</v>
      </c>
      <c r="D37">
        <v>32</v>
      </c>
      <c r="E37">
        <v>1</v>
      </c>
      <c r="F37">
        <v>1</v>
      </c>
    </row>
    <row r="38" spans="1:6">
      <c r="A38">
        <v>151773</v>
      </c>
      <c r="B38">
        <v>7508571</v>
      </c>
      <c r="C38" t="s">
        <v>87</v>
      </c>
      <c r="D38">
        <v>32</v>
      </c>
      <c r="E38">
        <v>1</v>
      </c>
      <c r="F38">
        <v>1</v>
      </c>
    </row>
    <row r="39" spans="1:6">
      <c r="A39">
        <v>151780</v>
      </c>
      <c r="B39">
        <v>7508568</v>
      </c>
      <c r="C39" t="s">
        <v>88</v>
      </c>
      <c r="D39">
        <v>32</v>
      </c>
      <c r="E39">
        <v>1</v>
      </c>
      <c r="F39">
        <v>1</v>
      </c>
    </row>
    <row r="40" spans="1:6">
      <c r="A40">
        <v>151781</v>
      </c>
      <c r="B40">
        <v>7508574</v>
      </c>
      <c r="C40" t="s">
        <v>89</v>
      </c>
      <c r="D40">
        <v>32</v>
      </c>
      <c r="E40">
        <v>1</v>
      </c>
      <c r="F40">
        <v>1</v>
      </c>
    </row>
    <row r="41" spans="1:6">
      <c r="A41">
        <v>151782</v>
      </c>
      <c r="B41">
        <v>7508573</v>
      </c>
      <c r="C41" t="s">
        <v>88</v>
      </c>
      <c r="D41">
        <v>32</v>
      </c>
      <c r="E41">
        <v>1</v>
      </c>
      <c r="F41">
        <v>1</v>
      </c>
    </row>
    <row r="42" spans="1:6">
      <c r="A42">
        <v>151783</v>
      </c>
      <c r="B42">
        <v>7508575</v>
      </c>
      <c r="C42" t="s">
        <v>89</v>
      </c>
      <c r="D42">
        <v>32</v>
      </c>
      <c r="E42">
        <v>1</v>
      </c>
      <c r="F42">
        <v>1</v>
      </c>
    </row>
    <row r="43" spans="1:6">
      <c r="A43">
        <v>152301</v>
      </c>
      <c r="B43">
        <v>7013765</v>
      </c>
      <c r="C43" t="s">
        <v>90</v>
      </c>
      <c r="D43">
        <v>96</v>
      </c>
      <c r="E43">
        <v>1</v>
      </c>
      <c r="F43">
        <v>1</v>
      </c>
    </row>
    <row r="44" spans="1:6">
      <c r="A44">
        <v>152303</v>
      </c>
      <c r="B44">
        <v>7013766</v>
      </c>
      <c r="C44" t="s">
        <v>91</v>
      </c>
      <c r="D44">
        <v>96</v>
      </c>
      <c r="E44">
        <v>1</v>
      </c>
      <c r="F44">
        <v>1</v>
      </c>
    </row>
    <row r="45" spans="1:6">
      <c r="A45">
        <v>152305</v>
      </c>
      <c r="B45">
        <v>7013767</v>
      </c>
      <c r="C45" t="s">
        <v>92</v>
      </c>
      <c r="D45">
        <v>192</v>
      </c>
      <c r="E45">
        <v>1</v>
      </c>
      <c r="F45">
        <v>1</v>
      </c>
    </row>
    <row r="46" spans="1:6">
      <c r="A46">
        <v>152307</v>
      </c>
      <c r="B46">
        <v>7013768</v>
      </c>
      <c r="C46" t="s">
        <v>93</v>
      </c>
      <c r="D46">
        <v>192</v>
      </c>
      <c r="E46">
        <v>1</v>
      </c>
      <c r="F46">
        <v>1</v>
      </c>
    </row>
    <row r="47" spans="1:6">
      <c r="A47">
        <v>152309</v>
      </c>
      <c r="B47">
        <v>7013769</v>
      </c>
      <c r="C47" t="s">
        <v>94</v>
      </c>
      <c r="D47">
        <v>96</v>
      </c>
      <c r="E47">
        <v>1</v>
      </c>
      <c r="F47">
        <v>1</v>
      </c>
    </row>
    <row r="48" spans="1:6">
      <c r="A48">
        <v>152311</v>
      </c>
      <c r="B48">
        <v>7013770</v>
      </c>
      <c r="C48" t="s">
        <v>95</v>
      </c>
      <c r="D48">
        <v>96</v>
      </c>
      <c r="E48">
        <v>1</v>
      </c>
      <c r="F48">
        <v>1</v>
      </c>
    </row>
    <row r="49" spans="1:6">
      <c r="A49">
        <v>152313</v>
      </c>
      <c r="B49">
        <v>7013771</v>
      </c>
      <c r="C49" t="s">
        <v>96</v>
      </c>
      <c r="D49">
        <v>192</v>
      </c>
      <c r="E49">
        <v>1</v>
      </c>
      <c r="F49">
        <v>1</v>
      </c>
    </row>
    <row r="50" spans="1:6">
      <c r="A50">
        <v>152315</v>
      </c>
      <c r="B50">
        <v>7013772</v>
      </c>
      <c r="C50" t="s">
        <v>97</v>
      </c>
      <c r="D50">
        <v>192</v>
      </c>
      <c r="E50">
        <v>1</v>
      </c>
      <c r="F50">
        <v>1</v>
      </c>
    </row>
    <row r="51" spans="1:6">
      <c r="A51">
        <v>153334</v>
      </c>
      <c r="B51">
        <v>7013738</v>
      </c>
      <c r="C51" t="s">
        <v>98</v>
      </c>
      <c r="D51">
        <v>9</v>
      </c>
      <c r="E51">
        <v>1</v>
      </c>
      <c r="F51">
        <v>1</v>
      </c>
    </row>
    <row r="52" spans="1:6">
      <c r="A52">
        <v>153338</v>
      </c>
      <c r="B52">
        <v>7013739</v>
      </c>
      <c r="C52" t="s">
        <v>99</v>
      </c>
      <c r="D52">
        <v>9</v>
      </c>
      <c r="E52">
        <v>1</v>
      </c>
      <c r="F52">
        <v>1</v>
      </c>
    </row>
    <row r="53" spans="1:6">
      <c r="A53">
        <v>153342</v>
      </c>
      <c r="B53">
        <v>7013740</v>
      </c>
      <c r="C53" t="s">
        <v>100</v>
      </c>
      <c r="D53">
        <v>9</v>
      </c>
      <c r="E53">
        <v>1</v>
      </c>
      <c r="F53">
        <v>1</v>
      </c>
    </row>
    <row r="54" spans="1:6">
      <c r="A54">
        <v>153346</v>
      </c>
      <c r="B54">
        <v>7013741</v>
      </c>
      <c r="C54" t="s">
        <v>101</v>
      </c>
      <c r="D54">
        <v>9</v>
      </c>
      <c r="E54">
        <v>1</v>
      </c>
      <c r="F54">
        <v>1</v>
      </c>
    </row>
    <row r="55" spans="1:6">
      <c r="A55">
        <v>153350</v>
      </c>
      <c r="B55">
        <v>7013742</v>
      </c>
      <c r="C55" t="s">
        <v>102</v>
      </c>
      <c r="D55">
        <v>18</v>
      </c>
      <c r="E55">
        <v>1</v>
      </c>
      <c r="F55">
        <v>1</v>
      </c>
    </row>
    <row r="56" spans="1:6">
      <c r="A56">
        <v>153354</v>
      </c>
      <c r="B56">
        <v>7013743</v>
      </c>
      <c r="C56" t="s">
        <v>103</v>
      </c>
      <c r="D56">
        <v>18</v>
      </c>
      <c r="E56">
        <v>1</v>
      </c>
      <c r="F56">
        <v>1</v>
      </c>
    </row>
    <row r="57" spans="1:6">
      <c r="A57">
        <v>153358</v>
      </c>
      <c r="B57">
        <v>7013744</v>
      </c>
      <c r="C57" t="s">
        <v>104</v>
      </c>
      <c r="D57">
        <v>18</v>
      </c>
      <c r="E57">
        <v>1</v>
      </c>
      <c r="F57">
        <v>1</v>
      </c>
    </row>
    <row r="58" spans="1:6">
      <c r="A58">
        <v>153359</v>
      </c>
      <c r="B58">
        <v>0</v>
      </c>
      <c r="C58" t="s">
        <v>105</v>
      </c>
      <c r="D58">
        <v>18</v>
      </c>
      <c r="E58">
        <v>1</v>
      </c>
      <c r="F58">
        <v>1</v>
      </c>
    </row>
    <row r="59" spans="1:6">
      <c r="A59">
        <v>153417</v>
      </c>
      <c r="B59">
        <v>7013865</v>
      </c>
      <c r="C59" t="s">
        <v>106</v>
      </c>
      <c r="D59">
        <v>11</v>
      </c>
      <c r="E59">
        <v>1</v>
      </c>
      <c r="F59">
        <v>1</v>
      </c>
    </row>
    <row r="60" spans="1:6">
      <c r="A60">
        <v>153419</v>
      </c>
      <c r="B60">
        <v>7013864</v>
      </c>
      <c r="C60" t="s">
        <v>107</v>
      </c>
      <c r="D60">
        <v>11</v>
      </c>
      <c r="E60">
        <v>1</v>
      </c>
      <c r="F60">
        <v>1</v>
      </c>
    </row>
    <row r="61" spans="1:6">
      <c r="A61">
        <v>153425</v>
      </c>
      <c r="B61">
        <v>7016329</v>
      </c>
      <c r="C61" t="s">
        <v>108</v>
      </c>
      <c r="D61">
        <v>11</v>
      </c>
      <c r="E61">
        <v>1</v>
      </c>
      <c r="F61">
        <v>1</v>
      </c>
    </row>
    <row r="62" spans="1:6">
      <c r="A62">
        <v>153434</v>
      </c>
      <c r="B62">
        <v>7015451</v>
      </c>
      <c r="C62" t="s">
        <v>109</v>
      </c>
      <c r="D62">
        <v>9</v>
      </c>
      <c r="E62">
        <v>1</v>
      </c>
      <c r="F62">
        <v>1</v>
      </c>
    </row>
    <row r="63" spans="1:6">
      <c r="A63">
        <v>153438</v>
      </c>
      <c r="B63">
        <v>7015452</v>
      </c>
      <c r="C63" t="s">
        <v>110</v>
      </c>
      <c r="D63">
        <v>9</v>
      </c>
      <c r="E63">
        <v>1</v>
      </c>
      <c r="F63">
        <v>1</v>
      </c>
    </row>
    <row r="64" spans="1:6">
      <c r="A64">
        <v>153442</v>
      </c>
      <c r="B64">
        <v>7015453</v>
      </c>
      <c r="C64" t="s">
        <v>111</v>
      </c>
      <c r="D64">
        <v>9</v>
      </c>
      <c r="E64">
        <v>1</v>
      </c>
      <c r="F64">
        <v>1</v>
      </c>
    </row>
    <row r="65" spans="1:6">
      <c r="A65">
        <v>153446</v>
      </c>
      <c r="B65">
        <v>7015454</v>
      </c>
      <c r="C65" t="s">
        <v>112</v>
      </c>
      <c r="D65">
        <v>9</v>
      </c>
      <c r="E65">
        <v>1</v>
      </c>
      <c r="F65">
        <v>1</v>
      </c>
    </row>
    <row r="66" spans="1:6">
      <c r="A66">
        <v>153450</v>
      </c>
      <c r="B66">
        <v>7015455</v>
      </c>
      <c r="C66" t="s">
        <v>113</v>
      </c>
      <c r="D66">
        <v>18</v>
      </c>
      <c r="E66">
        <v>1</v>
      </c>
      <c r="F66">
        <v>1</v>
      </c>
    </row>
    <row r="67" spans="1:6">
      <c r="A67">
        <v>153454</v>
      </c>
      <c r="B67">
        <v>7015456</v>
      </c>
      <c r="C67" t="s">
        <v>114</v>
      </c>
      <c r="D67">
        <v>18</v>
      </c>
      <c r="E67">
        <v>1</v>
      </c>
      <c r="F67">
        <v>1</v>
      </c>
    </row>
    <row r="68" spans="1:6">
      <c r="A68">
        <v>153458</v>
      </c>
      <c r="B68">
        <v>7015457</v>
      </c>
      <c r="C68" t="s">
        <v>115</v>
      </c>
      <c r="D68">
        <v>18</v>
      </c>
      <c r="E68">
        <v>1</v>
      </c>
      <c r="F68">
        <v>1</v>
      </c>
    </row>
    <row r="69" spans="1:6">
      <c r="A69">
        <v>153459</v>
      </c>
      <c r="B69">
        <v>7015458</v>
      </c>
      <c r="C69" t="s">
        <v>116</v>
      </c>
      <c r="D69">
        <v>18</v>
      </c>
      <c r="E69">
        <v>1</v>
      </c>
      <c r="F69">
        <v>1</v>
      </c>
    </row>
    <row r="70" spans="1:6">
      <c r="A70">
        <v>153460</v>
      </c>
      <c r="B70">
        <v>7021126</v>
      </c>
      <c r="C70" t="s">
        <v>117</v>
      </c>
      <c r="D70">
        <v>17</v>
      </c>
      <c r="E70">
        <v>1</v>
      </c>
      <c r="F70">
        <v>1</v>
      </c>
    </row>
    <row r="71" spans="1:6">
      <c r="A71">
        <v>153461</v>
      </c>
      <c r="B71">
        <v>7021125</v>
      </c>
      <c r="C71" t="s">
        <v>118</v>
      </c>
      <c r="D71">
        <v>17</v>
      </c>
      <c r="E71">
        <v>1</v>
      </c>
      <c r="F71">
        <v>1</v>
      </c>
    </row>
    <row r="72" spans="1:6">
      <c r="A72">
        <v>153462</v>
      </c>
      <c r="B72">
        <v>7021126</v>
      </c>
      <c r="C72" t="s">
        <v>119</v>
      </c>
      <c r="D72">
        <v>17</v>
      </c>
      <c r="E72">
        <v>1</v>
      </c>
      <c r="F72">
        <v>1</v>
      </c>
    </row>
    <row r="73" spans="1:6">
      <c r="A73">
        <v>153463</v>
      </c>
      <c r="B73">
        <v>7021127</v>
      </c>
      <c r="C73" t="s">
        <v>120</v>
      </c>
      <c r="D73">
        <v>17</v>
      </c>
      <c r="E73">
        <v>1</v>
      </c>
      <c r="F73">
        <v>1</v>
      </c>
    </row>
    <row r="74" spans="1:6">
      <c r="A74">
        <v>153464</v>
      </c>
      <c r="B74">
        <v>7021128</v>
      </c>
      <c r="C74" t="s">
        <v>121</v>
      </c>
      <c r="D74">
        <v>17</v>
      </c>
      <c r="E74">
        <v>1</v>
      </c>
      <c r="F74">
        <v>1</v>
      </c>
    </row>
    <row r="75" spans="1:6">
      <c r="A75">
        <v>153465</v>
      </c>
      <c r="B75">
        <v>7021129</v>
      </c>
      <c r="C75" t="s">
        <v>122</v>
      </c>
      <c r="D75">
        <v>17</v>
      </c>
      <c r="E75">
        <v>1</v>
      </c>
      <c r="F75">
        <v>1</v>
      </c>
    </row>
    <row r="76" spans="1:6">
      <c r="A76">
        <v>153466</v>
      </c>
      <c r="B76">
        <v>7021130</v>
      </c>
      <c r="C76" t="s">
        <v>123</v>
      </c>
      <c r="D76">
        <v>17</v>
      </c>
      <c r="E76">
        <v>1</v>
      </c>
      <c r="F76">
        <v>1</v>
      </c>
    </row>
    <row r="77" spans="1:6">
      <c r="A77">
        <v>153467</v>
      </c>
      <c r="B77">
        <v>7021131</v>
      </c>
      <c r="C77" t="s">
        <v>124</v>
      </c>
      <c r="D77">
        <v>17</v>
      </c>
      <c r="E77">
        <v>1</v>
      </c>
      <c r="F77">
        <v>1</v>
      </c>
    </row>
    <row r="78" spans="1:6">
      <c r="A78">
        <v>153480</v>
      </c>
      <c r="B78">
        <v>7021132</v>
      </c>
      <c r="C78" t="s">
        <v>125</v>
      </c>
      <c r="D78">
        <v>17</v>
      </c>
      <c r="E78">
        <v>1</v>
      </c>
      <c r="F78">
        <v>1</v>
      </c>
    </row>
    <row r="79" spans="1:6">
      <c r="A79">
        <v>153481</v>
      </c>
      <c r="B79">
        <v>7021133</v>
      </c>
      <c r="C79" t="s">
        <v>126</v>
      </c>
      <c r="D79">
        <v>17</v>
      </c>
      <c r="E79">
        <v>1</v>
      </c>
      <c r="F79">
        <v>1</v>
      </c>
    </row>
    <row r="80" spans="1:6">
      <c r="A80">
        <v>153482</v>
      </c>
      <c r="B80">
        <v>7021134</v>
      </c>
      <c r="C80" t="s">
        <v>127</v>
      </c>
      <c r="D80">
        <v>17</v>
      </c>
      <c r="E80">
        <v>1</v>
      </c>
      <c r="F80">
        <v>1</v>
      </c>
    </row>
    <row r="81" spans="1:6">
      <c r="A81">
        <v>153483</v>
      </c>
      <c r="B81">
        <v>7021135</v>
      </c>
      <c r="C81" t="s">
        <v>128</v>
      </c>
      <c r="D81">
        <v>17</v>
      </c>
      <c r="E81">
        <v>1</v>
      </c>
      <c r="F81">
        <v>1</v>
      </c>
    </row>
    <row r="82" spans="1:6">
      <c r="A82">
        <v>153484</v>
      </c>
      <c r="B82">
        <v>7021136</v>
      </c>
      <c r="C82" t="s">
        <v>129</v>
      </c>
      <c r="D82">
        <v>17</v>
      </c>
      <c r="E82">
        <v>1</v>
      </c>
      <c r="F82">
        <v>1</v>
      </c>
    </row>
    <row r="83" spans="1:6">
      <c r="A83">
        <v>153485</v>
      </c>
      <c r="B83">
        <v>7021137</v>
      </c>
      <c r="C83" t="s">
        <v>130</v>
      </c>
      <c r="D83">
        <v>17</v>
      </c>
      <c r="E83">
        <v>1</v>
      </c>
      <c r="F83">
        <v>1</v>
      </c>
    </row>
    <row r="84" spans="1:6">
      <c r="A84">
        <v>153486</v>
      </c>
      <c r="B84">
        <v>7021138</v>
      </c>
      <c r="C84" t="s">
        <v>131</v>
      </c>
      <c r="D84">
        <v>17</v>
      </c>
      <c r="E84">
        <v>1</v>
      </c>
      <c r="F84">
        <v>1</v>
      </c>
    </row>
    <row r="85" spans="1:6">
      <c r="A85">
        <v>153487</v>
      </c>
      <c r="B85">
        <v>7021139</v>
      </c>
      <c r="C85" t="s">
        <v>132</v>
      </c>
      <c r="D85">
        <v>17</v>
      </c>
      <c r="E85">
        <v>1</v>
      </c>
      <c r="F85">
        <v>1</v>
      </c>
    </row>
    <row r="86" spans="1:6">
      <c r="A86">
        <v>154510</v>
      </c>
      <c r="B86">
        <v>7014955</v>
      </c>
      <c r="C86" t="s">
        <v>133</v>
      </c>
      <c r="D86">
        <v>37</v>
      </c>
      <c r="E86">
        <v>1</v>
      </c>
      <c r="F86">
        <v>1</v>
      </c>
    </row>
    <row r="87" spans="1:6">
      <c r="A87">
        <v>154511</v>
      </c>
      <c r="B87">
        <v>7014956</v>
      </c>
      <c r="C87" t="s">
        <v>134</v>
      </c>
      <c r="D87">
        <v>37</v>
      </c>
      <c r="E87">
        <v>1</v>
      </c>
      <c r="F87">
        <v>1</v>
      </c>
    </row>
    <row r="88" spans="1:6">
      <c r="A88">
        <v>154520</v>
      </c>
      <c r="B88">
        <v>7014957</v>
      </c>
      <c r="C88" t="s">
        <v>135</v>
      </c>
      <c r="D88">
        <v>37</v>
      </c>
      <c r="E88">
        <v>1</v>
      </c>
      <c r="F88">
        <v>1</v>
      </c>
    </row>
    <row r="89" spans="1:6">
      <c r="A89">
        <v>154521</v>
      </c>
      <c r="B89">
        <v>7014958</v>
      </c>
      <c r="C89" t="s">
        <v>136</v>
      </c>
      <c r="D89">
        <v>37</v>
      </c>
      <c r="E89">
        <v>1</v>
      </c>
      <c r="F89">
        <v>1</v>
      </c>
    </row>
    <row r="90" spans="1:6">
      <c r="A90">
        <v>154530</v>
      </c>
      <c r="B90">
        <v>7014959</v>
      </c>
      <c r="C90" t="s">
        <v>137</v>
      </c>
      <c r="D90">
        <v>37</v>
      </c>
      <c r="E90">
        <v>1</v>
      </c>
      <c r="F90">
        <v>1</v>
      </c>
    </row>
    <row r="91" spans="1:6">
      <c r="A91">
        <v>154531</v>
      </c>
      <c r="B91">
        <v>7014960</v>
      </c>
      <c r="C91" t="s">
        <v>138</v>
      </c>
      <c r="D91">
        <v>37</v>
      </c>
      <c r="E91">
        <v>1</v>
      </c>
      <c r="F91">
        <v>1</v>
      </c>
    </row>
    <row r="92" spans="1:6">
      <c r="A92">
        <v>154540</v>
      </c>
      <c r="B92">
        <v>7014961</v>
      </c>
      <c r="C92" t="s">
        <v>139</v>
      </c>
      <c r="D92">
        <v>37</v>
      </c>
      <c r="E92">
        <v>1</v>
      </c>
      <c r="F92">
        <v>1</v>
      </c>
    </row>
    <row r="93" spans="1:6">
      <c r="A93">
        <v>154541</v>
      </c>
      <c r="B93">
        <v>7014962</v>
      </c>
      <c r="C93" t="s">
        <v>140</v>
      </c>
      <c r="D93">
        <v>37</v>
      </c>
      <c r="E93">
        <v>1</v>
      </c>
      <c r="F93">
        <v>1</v>
      </c>
    </row>
    <row r="94" spans="1:6">
      <c r="A94">
        <v>154550</v>
      </c>
      <c r="B94">
        <v>7014963</v>
      </c>
      <c r="C94" t="s">
        <v>141</v>
      </c>
      <c r="D94">
        <v>54</v>
      </c>
      <c r="E94">
        <v>1</v>
      </c>
      <c r="F94">
        <v>1</v>
      </c>
    </row>
    <row r="95" spans="1:6">
      <c r="A95">
        <v>154551</v>
      </c>
      <c r="B95">
        <v>7014964</v>
      </c>
      <c r="C95" t="s">
        <v>142</v>
      </c>
      <c r="D95">
        <v>54</v>
      </c>
      <c r="E95">
        <v>1</v>
      </c>
      <c r="F95">
        <v>1</v>
      </c>
    </row>
    <row r="96" spans="1:6">
      <c r="A96">
        <v>154560</v>
      </c>
      <c r="B96">
        <v>7014965</v>
      </c>
      <c r="C96" t="s">
        <v>143</v>
      </c>
      <c r="D96">
        <v>54</v>
      </c>
      <c r="E96">
        <v>1</v>
      </c>
      <c r="F96">
        <v>1</v>
      </c>
    </row>
    <row r="97" spans="1:6">
      <c r="A97">
        <v>154561</v>
      </c>
      <c r="B97">
        <v>7014966</v>
      </c>
      <c r="C97" t="s">
        <v>144</v>
      </c>
      <c r="D97">
        <v>54</v>
      </c>
      <c r="E97">
        <v>1</v>
      </c>
      <c r="F97">
        <v>1</v>
      </c>
    </row>
    <row r="98" spans="1:6">
      <c r="A98">
        <v>154570</v>
      </c>
      <c r="B98">
        <v>7014967</v>
      </c>
      <c r="C98" t="s">
        <v>145</v>
      </c>
      <c r="D98">
        <v>54</v>
      </c>
      <c r="E98">
        <v>1</v>
      </c>
      <c r="F98">
        <v>1</v>
      </c>
    </row>
    <row r="99" spans="1:6">
      <c r="A99">
        <v>154571</v>
      </c>
      <c r="B99">
        <v>7014968</v>
      </c>
      <c r="C99" t="s">
        <v>146</v>
      </c>
      <c r="D99">
        <v>54</v>
      </c>
      <c r="E99">
        <v>1</v>
      </c>
      <c r="F99">
        <v>1</v>
      </c>
    </row>
    <row r="100" spans="1:6">
      <c r="A100">
        <v>154580</v>
      </c>
      <c r="B100">
        <v>7014969</v>
      </c>
      <c r="C100" t="s">
        <v>147</v>
      </c>
      <c r="D100">
        <v>54</v>
      </c>
      <c r="E100">
        <v>1</v>
      </c>
      <c r="F100">
        <v>1</v>
      </c>
    </row>
    <row r="101" spans="1:6">
      <c r="A101">
        <v>154581</v>
      </c>
      <c r="B101">
        <v>7014970</v>
      </c>
      <c r="C101" t="s">
        <v>148</v>
      </c>
      <c r="D101">
        <v>54</v>
      </c>
      <c r="E101">
        <v>1</v>
      </c>
      <c r="F101">
        <v>1</v>
      </c>
    </row>
    <row r="102" spans="1:6">
      <c r="A102">
        <v>154591</v>
      </c>
      <c r="B102">
        <v>7016697</v>
      </c>
      <c r="C102" t="s">
        <v>149</v>
      </c>
      <c r="D102">
        <v>30</v>
      </c>
      <c r="E102">
        <v>1</v>
      </c>
      <c r="F102">
        <v>1</v>
      </c>
    </row>
    <row r="103" spans="1:6">
      <c r="A103">
        <v>154592</v>
      </c>
      <c r="B103">
        <v>7016698</v>
      </c>
      <c r="C103" t="s">
        <v>150</v>
      </c>
      <c r="D103">
        <v>30</v>
      </c>
      <c r="E103">
        <v>1</v>
      </c>
      <c r="F103">
        <v>1</v>
      </c>
    </row>
    <row r="104" spans="1:6">
      <c r="A104">
        <v>154593</v>
      </c>
      <c r="B104">
        <v>7016699</v>
      </c>
      <c r="C104" t="s">
        <v>151</v>
      </c>
      <c r="D104">
        <v>30</v>
      </c>
      <c r="E104">
        <v>1</v>
      </c>
      <c r="F104">
        <v>1</v>
      </c>
    </row>
    <row r="105" spans="1:6">
      <c r="A105">
        <v>154594</v>
      </c>
      <c r="B105">
        <v>7016700</v>
      </c>
      <c r="C105" t="s">
        <v>152</v>
      </c>
      <c r="D105">
        <v>30</v>
      </c>
      <c r="E105">
        <v>1</v>
      </c>
      <c r="F105">
        <v>1</v>
      </c>
    </row>
    <row r="106" spans="1:6">
      <c r="A106">
        <v>154595</v>
      </c>
      <c r="B106">
        <v>7016703</v>
      </c>
      <c r="C106" t="s">
        <v>153</v>
      </c>
      <c r="D106">
        <v>30</v>
      </c>
      <c r="E106">
        <v>1</v>
      </c>
      <c r="F106">
        <v>1</v>
      </c>
    </row>
    <row r="107" spans="1:6">
      <c r="A107">
        <v>154596</v>
      </c>
      <c r="B107">
        <v>7016705</v>
      </c>
      <c r="C107" t="s">
        <v>154</v>
      </c>
      <c r="D107">
        <v>30</v>
      </c>
      <c r="E107">
        <v>1</v>
      </c>
      <c r="F107">
        <v>1</v>
      </c>
    </row>
    <row r="108" spans="1:6">
      <c r="A108">
        <v>154610</v>
      </c>
      <c r="B108">
        <v>7016750</v>
      </c>
      <c r="C108" t="s">
        <v>155</v>
      </c>
      <c r="D108">
        <v>49</v>
      </c>
      <c r="E108">
        <v>1</v>
      </c>
      <c r="F108">
        <v>1</v>
      </c>
    </row>
    <row r="109" spans="1:6">
      <c r="A109">
        <v>154611</v>
      </c>
      <c r="B109">
        <v>7016751</v>
      </c>
      <c r="C109" t="s">
        <v>156</v>
      </c>
      <c r="D109">
        <v>49</v>
      </c>
      <c r="E109">
        <v>1</v>
      </c>
      <c r="F109">
        <v>1</v>
      </c>
    </row>
    <row r="110" spans="1:6">
      <c r="A110">
        <v>154620</v>
      </c>
      <c r="B110">
        <v>7016752</v>
      </c>
      <c r="C110" t="s">
        <v>157</v>
      </c>
      <c r="D110">
        <v>49</v>
      </c>
      <c r="E110">
        <v>1</v>
      </c>
      <c r="F110">
        <v>1</v>
      </c>
    </row>
    <row r="111" spans="1:6">
      <c r="A111">
        <v>154621</v>
      </c>
      <c r="B111">
        <v>7016753</v>
      </c>
      <c r="C111" t="s">
        <v>158</v>
      </c>
      <c r="D111">
        <v>49</v>
      </c>
      <c r="E111">
        <v>1</v>
      </c>
      <c r="F111">
        <v>1</v>
      </c>
    </row>
    <row r="112" spans="1:6">
      <c r="A112">
        <v>154630</v>
      </c>
      <c r="B112">
        <v>7016756</v>
      </c>
      <c r="C112" t="s">
        <v>159</v>
      </c>
      <c r="D112">
        <v>49</v>
      </c>
      <c r="E112">
        <v>1</v>
      </c>
      <c r="F112">
        <v>1</v>
      </c>
    </row>
    <row r="113" spans="1:6">
      <c r="A113">
        <v>154631</v>
      </c>
      <c r="B113">
        <v>7016757</v>
      </c>
      <c r="C113" t="s">
        <v>160</v>
      </c>
      <c r="D113">
        <v>49</v>
      </c>
      <c r="E113">
        <v>1</v>
      </c>
      <c r="F113">
        <v>1</v>
      </c>
    </row>
    <row r="114" spans="1:6">
      <c r="A114">
        <v>154640</v>
      </c>
      <c r="B114">
        <v>7016758</v>
      </c>
      <c r="C114" t="s">
        <v>161</v>
      </c>
      <c r="D114">
        <v>49</v>
      </c>
      <c r="E114">
        <v>1</v>
      </c>
      <c r="F114">
        <v>1</v>
      </c>
    </row>
    <row r="115" spans="1:6">
      <c r="A115">
        <v>154641</v>
      </c>
      <c r="B115">
        <v>7016759</v>
      </c>
      <c r="C115" t="s">
        <v>162</v>
      </c>
      <c r="D115">
        <v>49</v>
      </c>
      <c r="E115">
        <v>1</v>
      </c>
      <c r="F115">
        <v>1</v>
      </c>
    </row>
    <row r="116" spans="1:6">
      <c r="A116">
        <v>154650</v>
      </c>
      <c r="B116">
        <v>7016762</v>
      </c>
      <c r="C116" t="s">
        <v>163</v>
      </c>
      <c r="D116">
        <v>64</v>
      </c>
      <c r="E116">
        <v>1</v>
      </c>
      <c r="F116">
        <v>1</v>
      </c>
    </row>
    <row r="117" spans="1:6">
      <c r="A117">
        <v>154651</v>
      </c>
      <c r="B117">
        <v>7016763</v>
      </c>
      <c r="C117" t="s">
        <v>164</v>
      </c>
      <c r="D117">
        <v>64</v>
      </c>
      <c r="E117">
        <v>1</v>
      </c>
      <c r="F117">
        <v>1</v>
      </c>
    </row>
    <row r="118" spans="1:6">
      <c r="A118">
        <v>154660</v>
      </c>
      <c r="B118">
        <v>7016764</v>
      </c>
      <c r="C118" t="s">
        <v>165</v>
      </c>
      <c r="D118">
        <v>64</v>
      </c>
      <c r="E118">
        <v>1</v>
      </c>
      <c r="F118">
        <v>1</v>
      </c>
    </row>
    <row r="119" spans="1:6">
      <c r="A119">
        <v>154661</v>
      </c>
      <c r="B119">
        <v>7016765</v>
      </c>
      <c r="C119" t="s">
        <v>166</v>
      </c>
      <c r="D119">
        <v>64</v>
      </c>
      <c r="E119">
        <v>1</v>
      </c>
      <c r="F119">
        <v>1</v>
      </c>
    </row>
    <row r="120" spans="1:6">
      <c r="A120">
        <v>154670</v>
      </c>
      <c r="B120">
        <v>7016768</v>
      </c>
      <c r="C120" t="s">
        <v>167</v>
      </c>
      <c r="D120">
        <v>64</v>
      </c>
      <c r="E120">
        <v>1</v>
      </c>
      <c r="F120">
        <v>1</v>
      </c>
    </row>
    <row r="121" spans="1:6">
      <c r="A121">
        <v>154671</v>
      </c>
      <c r="B121">
        <v>7016769</v>
      </c>
      <c r="C121" t="s">
        <v>168</v>
      </c>
      <c r="D121">
        <v>64</v>
      </c>
      <c r="E121">
        <v>1</v>
      </c>
      <c r="F121">
        <v>1</v>
      </c>
    </row>
    <row r="122" spans="1:6">
      <c r="A122">
        <v>154680</v>
      </c>
      <c r="B122">
        <v>7016770</v>
      </c>
      <c r="C122" t="s">
        <v>169</v>
      </c>
      <c r="D122">
        <v>64</v>
      </c>
      <c r="E122">
        <v>1</v>
      </c>
      <c r="F122">
        <v>1</v>
      </c>
    </row>
    <row r="123" spans="1:6">
      <c r="A123">
        <v>154681</v>
      </c>
      <c r="B123">
        <v>7016771</v>
      </c>
      <c r="C123" t="s">
        <v>170</v>
      </c>
      <c r="D123">
        <v>64</v>
      </c>
      <c r="E123">
        <v>1</v>
      </c>
      <c r="F123">
        <v>1</v>
      </c>
    </row>
    <row r="124" spans="1:6">
      <c r="A124">
        <v>154710</v>
      </c>
      <c r="B124">
        <v>7016298</v>
      </c>
      <c r="C124" t="s">
        <v>171</v>
      </c>
      <c r="D124">
        <v>37</v>
      </c>
      <c r="E124">
        <v>1</v>
      </c>
      <c r="F124">
        <v>1</v>
      </c>
    </row>
    <row r="125" spans="1:6">
      <c r="A125">
        <v>154711</v>
      </c>
      <c r="B125">
        <v>7016299</v>
      </c>
      <c r="C125" t="s">
        <v>172</v>
      </c>
      <c r="D125">
        <v>37</v>
      </c>
      <c r="E125">
        <v>1</v>
      </c>
      <c r="F125">
        <v>1</v>
      </c>
    </row>
    <row r="126" spans="1:6">
      <c r="A126">
        <v>154730</v>
      </c>
      <c r="B126">
        <v>7016300</v>
      </c>
      <c r="C126" t="s">
        <v>173</v>
      </c>
      <c r="D126">
        <v>37</v>
      </c>
      <c r="E126">
        <v>1</v>
      </c>
      <c r="F126">
        <v>1</v>
      </c>
    </row>
    <row r="127" spans="1:6">
      <c r="A127">
        <v>154731</v>
      </c>
      <c r="B127">
        <v>7016301</v>
      </c>
      <c r="C127" t="s">
        <v>174</v>
      </c>
      <c r="D127">
        <v>37</v>
      </c>
      <c r="E127">
        <v>1</v>
      </c>
      <c r="F127">
        <v>1</v>
      </c>
    </row>
    <row r="128" spans="1:6">
      <c r="A128">
        <v>154750</v>
      </c>
      <c r="B128">
        <v>7016302</v>
      </c>
      <c r="C128" t="s">
        <v>175</v>
      </c>
      <c r="D128">
        <v>54</v>
      </c>
      <c r="E128">
        <v>1</v>
      </c>
      <c r="F128">
        <v>1</v>
      </c>
    </row>
    <row r="129" spans="1:6">
      <c r="A129">
        <v>154751</v>
      </c>
      <c r="B129">
        <v>7016303</v>
      </c>
      <c r="C129" t="s">
        <v>176</v>
      </c>
      <c r="D129">
        <v>54</v>
      </c>
      <c r="E129">
        <v>1</v>
      </c>
      <c r="F129">
        <v>1</v>
      </c>
    </row>
    <row r="130" spans="1:6">
      <c r="A130">
        <v>154760</v>
      </c>
      <c r="B130">
        <v>7016754</v>
      </c>
      <c r="C130" t="s">
        <v>177</v>
      </c>
      <c r="D130">
        <v>49</v>
      </c>
      <c r="E130">
        <v>1</v>
      </c>
      <c r="F130">
        <v>1</v>
      </c>
    </row>
    <row r="131" spans="1:6">
      <c r="A131">
        <v>154761</v>
      </c>
      <c r="B131">
        <v>7016755</v>
      </c>
      <c r="C131" t="s">
        <v>178</v>
      </c>
      <c r="D131">
        <v>49</v>
      </c>
      <c r="E131">
        <v>1</v>
      </c>
      <c r="F131">
        <v>1</v>
      </c>
    </row>
    <row r="132" spans="1:6">
      <c r="A132">
        <v>154762</v>
      </c>
      <c r="B132">
        <v>7016760</v>
      </c>
      <c r="C132" t="s">
        <v>179</v>
      </c>
      <c r="D132">
        <v>49</v>
      </c>
      <c r="E132">
        <v>1</v>
      </c>
      <c r="F132">
        <v>1</v>
      </c>
    </row>
    <row r="133" spans="1:6">
      <c r="A133">
        <v>154763</v>
      </c>
      <c r="B133">
        <v>7016761</v>
      </c>
      <c r="C133" t="s">
        <v>180</v>
      </c>
      <c r="D133">
        <v>49</v>
      </c>
      <c r="E133">
        <v>1</v>
      </c>
      <c r="F133">
        <v>1</v>
      </c>
    </row>
    <row r="134" spans="1:6">
      <c r="A134">
        <v>154764</v>
      </c>
      <c r="B134">
        <v>7016766</v>
      </c>
      <c r="C134" t="s">
        <v>181</v>
      </c>
      <c r="D134">
        <v>64</v>
      </c>
      <c r="E134">
        <v>1</v>
      </c>
      <c r="F134">
        <v>1</v>
      </c>
    </row>
    <row r="135" spans="1:6">
      <c r="A135">
        <v>154765</v>
      </c>
      <c r="B135">
        <v>7016767</v>
      </c>
      <c r="C135" t="s">
        <v>182</v>
      </c>
      <c r="D135">
        <v>64</v>
      </c>
      <c r="E135">
        <v>1</v>
      </c>
      <c r="F135">
        <v>1</v>
      </c>
    </row>
    <row r="136" spans="1:6">
      <c r="A136">
        <v>154766</v>
      </c>
      <c r="B136">
        <v>7017861</v>
      </c>
      <c r="C136" t="s">
        <v>183</v>
      </c>
      <c r="D136">
        <v>37</v>
      </c>
      <c r="E136">
        <v>1</v>
      </c>
      <c r="F136">
        <v>1</v>
      </c>
    </row>
    <row r="137" spans="1:6">
      <c r="A137">
        <v>154767</v>
      </c>
      <c r="B137">
        <v>7017862</v>
      </c>
      <c r="C137" t="s">
        <v>184</v>
      </c>
      <c r="D137">
        <v>37</v>
      </c>
      <c r="E137">
        <v>1</v>
      </c>
      <c r="F137">
        <v>1</v>
      </c>
    </row>
    <row r="138" spans="1:6">
      <c r="A138">
        <v>154768</v>
      </c>
      <c r="B138">
        <v>7017867</v>
      </c>
      <c r="C138" t="s">
        <v>185</v>
      </c>
      <c r="D138">
        <v>37</v>
      </c>
      <c r="E138">
        <v>1</v>
      </c>
      <c r="F138">
        <v>1</v>
      </c>
    </row>
    <row r="139" spans="1:6">
      <c r="A139">
        <v>154769</v>
      </c>
      <c r="B139">
        <v>7017868</v>
      </c>
      <c r="C139" t="s">
        <v>186</v>
      </c>
      <c r="D139">
        <v>37</v>
      </c>
      <c r="E139">
        <v>1</v>
      </c>
      <c r="F139">
        <v>1</v>
      </c>
    </row>
    <row r="140" spans="1:6">
      <c r="A140">
        <v>154770</v>
      </c>
      <c r="B140">
        <v>7017873</v>
      </c>
      <c r="C140" t="s">
        <v>187</v>
      </c>
      <c r="D140">
        <v>54</v>
      </c>
      <c r="E140">
        <v>1</v>
      </c>
      <c r="F140">
        <v>1</v>
      </c>
    </row>
    <row r="141" spans="1:6">
      <c r="A141">
        <v>154771</v>
      </c>
      <c r="B141">
        <v>7017874</v>
      </c>
      <c r="C141" t="s">
        <v>188</v>
      </c>
      <c r="D141">
        <v>54</v>
      </c>
      <c r="E141">
        <v>1</v>
      </c>
      <c r="F141">
        <v>1</v>
      </c>
    </row>
    <row r="142" spans="1:6">
      <c r="A142">
        <v>154772</v>
      </c>
      <c r="B142">
        <v>7017950</v>
      </c>
      <c r="C142" t="s">
        <v>189</v>
      </c>
      <c r="D142">
        <v>37</v>
      </c>
      <c r="E142">
        <v>1</v>
      </c>
      <c r="F142">
        <v>1</v>
      </c>
    </row>
    <row r="143" spans="1:6">
      <c r="A143">
        <v>154773</v>
      </c>
      <c r="B143">
        <v>7017951</v>
      </c>
      <c r="C143" t="s">
        <v>190</v>
      </c>
      <c r="D143">
        <v>37</v>
      </c>
      <c r="E143">
        <v>1</v>
      </c>
      <c r="F143">
        <v>1</v>
      </c>
    </row>
    <row r="144" spans="1:6">
      <c r="A144">
        <v>154774</v>
      </c>
      <c r="B144">
        <v>7017956</v>
      </c>
      <c r="C144" t="s">
        <v>191</v>
      </c>
      <c r="D144">
        <v>37</v>
      </c>
      <c r="E144">
        <v>1</v>
      </c>
      <c r="F144">
        <v>1</v>
      </c>
    </row>
    <row r="145" spans="1:6">
      <c r="A145">
        <v>154775</v>
      </c>
      <c r="B145">
        <v>7017957</v>
      </c>
      <c r="C145" t="s">
        <v>192</v>
      </c>
      <c r="D145">
        <v>37</v>
      </c>
      <c r="E145">
        <v>1</v>
      </c>
      <c r="F145">
        <v>1</v>
      </c>
    </row>
    <row r="146" spans="1:6">
      <c r="A146">
        <v>154776</v>
      </c>
      <c r="B146">
        <v>7017962</v>
      </c>
      <c r="C146" t="s">
        <v>193</v>
      </c>
      <c r="D146">
        <v>54</v>
      </c>
      <c r="E146">
        <v>1</v>
      </c>
      <c r="F146">
        <v>1</v>
      </c>
    </row>
    <row r="147" spans="1:6">
      <c r="A147">
        <v>154778</v>
      </c>
      <c r="B147">
        <v>7017963</v>
      </c>
      <c r="C147" t="s">
        <v>194</v>
      </c>
      <c r="D147">
        <v>54</v>
      </c>
      <c r="E147">
        <v>1</v>
      </c>
      <c r="F147">
        <v>1</v>
      </c>
    </row>
    <row r="148" spans="1:6">
      <c r="A148">
        <v>154808</v>
      </c>
      <c r="B148">
        <v>7054077</v>
      </c>
      <c r="C148" t="s">
        <v>195</v>
      </c>
      <c r="D148">
        <v>19</v>
      </c>
      <c r="E148">
        <v>1</v>
      </c>
      <c r="F148">
        <v>1</v>
      </c>
    </row>
    <row r="149" spans="1:6">
      <c r="A149">
        <v>154809</v>
      </c>
      <c r="B149">
        <v>7054160</v>
      </c>
      <c r="C149" t="s">
        <v>196</v>
      </c>
      <c r="D149">
        <v>19</v>
      </c>
      <c r="E149">
        <v>1</v>
      </c>
      <c r="F149">
        <v>1</v>
      </c>
    </row>
    <row r="150" spans="1:6">
      <c r="A150">
        <v>154814</v>
      </c>
      <c r="B150">
        <v>7054163</v>
      </c>
      <c r="C150" t="s">
        <v>197</v>
      </c>
      <c r="D150">
        <v>19</v>
      </c>
      <c r="E150">
        <v>1</v>
      </c>
      <c r="F150">
        <v>1</v>
      </c>
    </row>
    <row r="151" spans="1:6">
      <c r="A151">
        <v>154816</v>
      </c>
      <c r="B151">
        <v>7054166</v>
      </c>
      <c r="C151" t="s">
        <v>198</v>
      </c>
      <c r="D151">
        <v>19</v>
      </c>
      <c r="E151">
        <v>1</v>
      </c>
      <c r="F151">
        <v>1</v>
      </c>
    </row>
    <row r="152" spans="1:6">
      <c r="A152">
        <v>154830</v>
      </c>
      <c r="B152">
        <v>7010884</v>
      </c>
      <c r="C152" t="s">
        <v>199</v>
      </c>
      <c r="D152">
        <v>36</v>
      </c>
      <c r="E152">
        <v>1</v>
      </c>
      <c r="F152">
        <v>1</v>
      </c>
    </row>
    <row r="153" spans="1:6">
      <c r="A153">
        <v>154832</v>
      </c>
      <c r="B153">
        <v>7054167</v>
      </c>
      <c r="C153" t="s">
        <v>200</v>
      </c>
      <c r="D153">
        <v>36</v>
      </c>
      <c r="E153">
        <v>1</v>
      </c>
      <c r="F153">
        <v>1</v>
      </c>
    </row>
    <row r="154" spans="1:6">
      <c r="A154">
        <v>154834</v>
      </c>
      <c r="B154">
        <v>7054168</v>
      </c>
      <c r="C154" t="s">
        <v>201</v>
      </c>
      <c r="D154">
        <v>36</v>
      </c>
      <c r="E154">
        <v>1</v>
      </c>
      <c r="F154">
        <v>1</v>
      </c>
    </row>
    <row r="155" spans="1:6">
      <c r="A155">
        <v>154836</v>
      </c>
      <c r="B155">
        <v>7054169</v>
      </c>
      <c r="C155" t="s">
        <v>202</v>
      </c>
      <c r="D155">
        <v>36</v>
      </c>
      <c r="E155">
        <v>1</v>
      </c>
      <c r="F155">
        <v>1</v>
      </c>
    </row>
    <row r="156" spans="1:6">
      <c r="A156">
        <v>154841</v>
      </c>
      <c r="B156">
        <v>7054170</v>
      </c>
      <c r="C156" t="s">
        <v>203</v>
      </c>
      <c r="D156">
        <v>34</v>
      </c>
      <c r="E156">
        <v>1</v>
      </c>
      <c r="F156">
        <v>1</v>
      </c>
    </row>
    <row r="157" spans="1:6">
      <c r="A157">
        <v>154842</v>
      </c>
      <c r="B157">
        <v>7019484</v>
      </c>
      <c r="C157" t="s">
        <v>204</v>
      </c>
      <c r="D157">
        <v>34</v>
      </c>
      <c r="E157">
        <v>1</v>
      </c>
      <c r="F157">
        <v>1</v>
      </c>
    </row>
    <row r="158" spans="1:6">
      <c r="A158">
        <v>154845</v>
      </c>
      <c r="B158">
        <v>7054171</v>
      </c>
      <c r="C158" t="s">
        <v>205</v>
      </c>
      <c r="D158">
        <v>34</v>
      </c>
      <c r="E158">
        <v>1</v>
      </c>
      <c r="F158">
        <v>1</v>
      </c>
    </row>
    <row r="159" spans="1:6">
      <c r="A159" t="s">
        <v>206</v>
      </c>
      <c r="B159">
        <v>0</v>
      </c>
      <c r="C159" t="s">
        <v>207</v>
      </c>
      <c r="D159">
        <v>34</v>
      </c>
      <c r="E159">
        <v>1</v>
      </c>
      <c r="F159">
        <v>1</v>
      </c>
    </row>
    <row r="160" spans="1:6">
      <c r="A160">
        <v>154846</v>
      </c>
      <c r="B160">
        <v>7054172</v>
      </c>
      <c r="C160" t="s">
        <v>208</v>
      </c>
      <c r="D160">
        <v>34</v>
      </c>
      <c r="E160">
        <v>1</v>
      </c>
      <c r="F160">
        <v>1</v>
      </c>
    </row>
    <row r="161" spans="1:6">
      <c r="A161" t="s">
        <v>209</v>
      </c>
      <c r="B161">
        <v>0</v>
      </c>
      <c r="C161" t="s">
        <v>210</v>
      </c>
      <c r="D161">
        <v>34</v>
      </c>
      <c r="E161">
        <v>1</v>
      </c>
      <c r="F161">
        <v>1</v>
      </c>
    </row>
    <row r="162" spans="1:6">
      <c r="A162">
        <v>154847</v>
      </c>
      <c r="B162">
        <v>7054173</v>
      </c>
      <c r="C162" t="s">
        <v>211</v>
      </c>
      <c r="D162">
        <v>34</v>
      </c>
      <c r="E162">
        <v>1</v>
      </c>
      <c r="F162">
        <v>1</v>
      </c>
    </row>
    <row r="163" spans="1:6">
      <c r="A163">
        <v>154848</v>
      </c>
      <c r="B163">
        <v>7054174</v>
      </c>
      <c r="C163" t="s">
        <v>212</v>
      </c>
      <c r="D163">
        <v>34</v>
      </c>
      <c r="E163">
        <v>1</v>
      </c>
      <c r="F163">
        <v>1</v>
      </c>
    </row>
    <row r="164" spans="1:6">
      <c r="A164">
        <v>154850</v>
      </c>
      <c r="B164">
        <v>7010851</v>
      </c>
      <c r="C164" t="s">
        <v>213</v>
      </c>
      <c r="D164">
        <v>10</v>
      </c>
      <c r="E164">
        <v>1</v>
      </c>
      <c r="F164">
        <v>1</v>
      </c>
    </row>
    <row r="165" spans="1:6">
      <c r="A165">
        <v>154851</v>
      </c>
      <c r="B165">
        <v>7054175</v>
      </c>
      <c r="C165" t="s">
        <v>214</v>
      </c>
      <c r="D165">
        <v>34</v>
      </c>
      <c r="E165">
        <v>1</v>
      </c>
      <c r="F165">
        <v>1</v>
      </c>
    </row>
    <row r="166" spans="1:6">
      <c r="A166">
        <v>154852</v>
      </c>
      <c r="B166">
        <v>7054176</v>
      </c>
      <c r="C166" t="s">
        <v>215</v>
      </c>
      <c r="D166">
        <v>34</v>
      </c>
      <c r="E166">
        <v>1</v>
      </c>
      <c r="F166">
        <v>1</v>
      </c>
    </row>
    <row r="167" spans="1:6">
      <c r="A167">
        <v>154854</v>
      </c>
      <c r="B167">
        <v>7010854</v>
      </c>
      <c r="C167" t="s">
        <v>216</v>
      </c>
      <c r="D167">
        <v>10</v>
      </c>
      <c r="E167">
        <v>1</v>
      </c>
      <c r="F167">
        <v>1</v>
      </c>
    </row>
    <row r="168" spans="1:6">
      <c r="A168">
        <v>154856</v>
      </c>
      <c r="B168">
        <v>7010858</v>
      </c>
      <c r="C168" t="s">
        <v>217</v>
      </c>
      <c r="D168">
        <v>10</v>
      </c>
      <c r="E168">
        <v>1</v>
      </c>
      <c r="F168">
        <v>1</v>
      </c>
    </row>
    <row r="169" spans="1:6">
      <c r="A169">
        <v>154858</v>
      </c>
      <c r="B169">
        <v>7010859</v>
      </c>
      <c r="C169" t="s">
        <v>218</v>
      </c>
      <c r="D169">
        <v>10</v>
      </c>
      <c r="E169">
        <v>1</v>
      </c>
      <c r="F169">
        <v>1</v>
      </c>
    </row>
    <row r="170" spans="1:6">
      <c r="A170">
        <v>154860</v>
      </c>
      <c r="B170">
        <v>7019621</v>
      </c>
      <c r="C170" t="s">
        <v>219</v>
      </c>
      <c r="D170">
        <v>14</v>
      </c>
      <c r="E170">
        <v>1</v>
      </c>
      <c r="F170">
        <v>1</v>
      </c>
    </row>
    <row r="171" spans="1:6">
      <c r="A171">
        <v>154861</v>
      </c>
      <c r="B171">
        <v>7019622</v>
      </c>
      <c r="C171" t="s">
        <v>220</v>
      </c>
      <c r="D171">
        <v>14</v>
      </c>
      <c r="E171">
        <v>1</v>
      </c>
      <c r="F171">
        <v>1</v>
      </c>
    </row>
    <row r="172" spans="1:6">
      <c r="A172">
        <v>154864</v>
      </c>
      <c r="B172">
        <v>7019619</v>
      </c>
      <c r="C172" t="s">
        <v>221</v>
      </c>
      <c r="D172">
        <v>14</v>
      </c>
      <c r="E172">
        <v>1</v>
      </c>
      <c r="F172">
        <v>1</v>
      </c>
    </row>
    <row r="173" spans="1:6">
      <c r="A173">
        <v>154865</v>
      </c>
      <c r="B173">
        <v>7019620</v>
      </c>
      <c r="C173" t="s">
        <v>222</v>
      </c>
      <c r="D173">
        <v>14</v>
      </c>
      <c r="E173">
        <v>1</v>
      </c>
      <c r="F173">
        <v>1</v>
      </c>
    </row>
    <row r="174" spans="1:6">
      <c r="A174">
        <v>154866</v>
      </c>
      <c r="B174">
        <v>7010893</v>
      </c>
      <c r="C174" t="s">
        <v>223</v>
      </c>
      <c r="D174">
        <v>20</v>
      </c>
      <c r="E174">
        <v>1</v>
      </c>
      <c r="F174">
        <v>1</v>
      </c>
    </row>
    <row r="175" spans="1:6">
      <c r="A175">
        <v>154868</v>
      </c>
      <c r="B175">
        <v>7010894</v>
      </c>
      <c r="C175" t="s">
        <v>224</v>
      </c>
      <c r="D175">
        <v>20</v>
      </c>
      <c r="E175">
        <v>1</v>
      </c>
      <c r="F175">
        <v>1</v>
      </c>
    </row>
    <row r="176" spans="1:6">
      <c r="A176">
        <v>154870</v>
      </c>
      <c r="B176">
        <v>7010897</v>
      </c>
      <c r="C176" t="s">
        <v>225</v>
      </c>
      <c r="D176">
        <v>20</v>
      </c>
      <c r="E176">
        <v>1</v>
      </c>
      <c r="F176">
        <v>1</v>
      </c>
    </row>
    <row r="177" spans="1:6">
      <c r="A177">
        <v>154872</v>
      </c>
      <c r="B177">
        <v>7010898</v>
      </c>
      <c r="C177" t="s">
        <v>226</v>
      </c>
      <c r="D177">
        <v>20</v>
      </c>
      <c r="E177">
        <v>1</v>
      </c>
      <c r="F177">
        <v>1</v>
      </c>
    </row>
    <row r="178" spans="1:6">
      <c r="A178">
        <v>154908</v>
      </c>
      <c r="B178">
        <v>7010844</v>
      </c>
      <c r="C178" t="s">
        <v>227</v>
      </c>
      <c r="D178">
        <v>19</v>
      </c>
      <c r="E178">
        <v>1</v>
      </c>
      <c r="F178">
        <v>1</v>
      </c>
    </row>
    <row r="179" spans="1:6">
      <c r="A179">
        <v>154909</v>
      </c>
      <c r="B179">
        <v>7010846</v>
      </c>
      <c r="C179" t="s">
        <v>228</v>
      </c>
      <c r="D179">
        <v>19</v>
      </c>
      <c r="E179">
        <v>1</v>
      </c>
      <c r="F179">
        <v>1</v>
      </c>
    </row>
    <row r="180" spans="1:6">
      <c r="A180">
        <v>154914</v>
      </c>
      <c r="B180">
        <v>7010845</v>
      </c>
      <c r="C180" t="s">
        <v>229</v>
      </c>
      <c r="D180">
        <v>19</v>
      </c>
      <c r="E180">
        <v>1</v>
      </c>
      <c r="F180">
        <v>1</v>
      </c>
    </row>
    <row r="181" spans="1:6">
      <c r="A181">
        <v>154916</v>
      </c>
      <c r="B181">
        <v>7010847</v>
      </c>
      <c r="C181" t="s">
        <v>230</v>
      </c>
      <c r="D181">
        <v>19</v>
      </c>
      <c r="E181">
        <v>1</v>
      </c>
      <c r="F181">
        <v>1</v>
      </c>
    </row>
    <row r="182" spans="1:6">
      <c r="A182">
        <v>154930</v>
      </c>
      <c r="B182">
        <v>7010869</v>
      </c>
      <c r="C182" t="s">
        <v>231</v>
      </c>
      <c r="D182">
        <v>36</v>
      </c>
      <c r="E182">
        <v>1</v>
      </c>
      <c r="F182">
        <v>1</v>
      </c>
    </row>
    <row r="183" spans="1:6">
      <c r="A183">
        <v>154932</v>
      </c>
      <c r="B183">
        <v>7010886</v>
      </c>
      <c r="C183" t="s">
        <v>232</v>
      </c>
      <c r="D183">
        <v>36</v>
      </c>
      <c r="E183">
        <v>1</v>
      </c>
      <c r="F183">
        <v>1</v>
      </c>
    </row>
    <row r="184" spans="1:6">
      <c r="A184">
        <v>154933</v>
      </c>
      <c r="B184">
        <v>7016931</v>
      </c>
      <c r="C184" t="s">
        <v>233</v>
      </c>
      <c r="D184">
        <v>60</v>
      </c>
      <c r="E184">
        <v>1</v>
      </c>
      <c r="F184">
        <v>1</v>
      </c>
    </row>
    <row r="185" spans="1:6">
      <c r="A185" t="s">
        <v>234</v>
      </c>
      <c r="B185">
        <v>7016933</v>
      </c>
      <c r="C185" t="s">
        <v>235</v>
      </c>
      <c r="D185">
        <v>60</v>
      </c>
      <c r="E185">
        <v>1</v>
      </c>
      <c r="F185">
        <v>1</v>
      </c>
    </row>
    <row r="186" spans="1:6">
      <c r="A186">
        <v>154934</v>
      </c>
      <c r="B186">
        <v>7010883</v>
      </c>
      <c r="C186" t="s">
        <v>236</v>
      </c>
      <c r="D186">
        <v>36</v>
      </c>
      <c r="E186">
        <v>1</v>
      </c>
      <c r="F186">
        <v>1</v>
      </c>
    </row>
    <row r="187" spans="1:6">
      <c r="A187">
        <v>154936</v>
      </c>
      <c r="B187">
        <v>7010887</v>
      </c>
      <c r="C187" t="s">
        <v>237</v>
      </c>
      <c r="D187">
        <v>36</v>
      </c>
      <c r="E187">
        <v>1</v>
      </c>
      <c r="F187">
        <v>1</v>
      </c>
    </row>
    <row r="188" spans="1:6">
      <c r="A188">
        <v>154939</v>
      </c>
      <c r="B188">
        <v>7016932</v>
      </c>
      <c r="C188" t="s">
        <v>238</v>
      </c>
      <c r="D188">
        <v>60</v>
      </c>
      <c r="E188">
        <v>1</v>
      </c>
      <c r="F188">
        <v>1</v>
      </c>
    </row>
    <row r="189" spans="1:6">
      <c r="A189" t="s">
        <v>239</v>
      </c>
      <c r="B189">
        <v>7016934</v>
      </c>
      <c r="C189" t="s">
        <v>240</v>
      </c>
      <c r="D189">
        <v>60</v>
      </c>
      <c r="E189">
        <v>1</v>
      </c>
      <c r="F189">
        <v>1</v>
      </c>
    </row>
    <row r="190" spans="1:6">
      <c r="A190">
        <v>154941</v>
      </c>
      <c r="B190">
        <v>7010829</v>
      </c>
      <c r="C190" t="s">
        <v>241</v>
      </c>
      <c r="D190">
        <v>34</v>
      </c>
      <c r="E190">
        <v>1</v>
      </c>
      <c r="F190">
        <v>1</v>
      </c>
    </row>
    <row r="191" spans="1:6">
      <c r="A191">
        <v>154942</v>
      </c>
      <c r="B191">
        <v>7010835</v>
      </c>
      <c r="C191" t="s">
        <v>242</v>
      </c>
      <c r="D191">
        <v>34</v>
      </c>
      <c r="E191">
        <v>1</v>
      </c>
      <c r="F191">
        <v>1</v>
      </c>
    </row>
    <row r="192" spans="1:6">
      <c r="A192">
        <v>154945</v>
      </c>
      <c r="B192">
        <v>7010833</v>
      </c>
      <c r="C192" t="s">
        <v>243</v>
      </c>
      <c r="D192">
        <v>34</v>
      </c>
      <c r="E192">
        <v>1</v>
      </c>
      <c r="F192">
        <v>1</v>
      </c>
    </row>
    <row r="193" spans="1:6">
      <c r="A193" t="s">
        <v>244</v>
      </c>
      <c r="B193">
        <v>0</v>
      </c>
      <c r="C193" t="s">
        <v>245</v>
      </c>
      <c r="D193">
        <v>34</v>
      </c>
      <c r="E193">
        <v>1</v>
      </c>
      <c r="F193">
        <v>1</v>
      </c>
    </row>
    <row r="194" spans="1:6">
      <c r="A194">
        <v>154946</v>
      </c>
      <c r="B194">
        <v>7010842</v>
      </c>
      <c r="C194" t="s">
        <v>246</v>
      </c>
      <c r="D194">
        <v>34</v>
      </c>
      <c r="E194">
        <v>1</v>
      </c>
      <c r="F194">
        <v>1</v>
      </c>
    </row>
    <row r="195" spans="1:6">
      <c r="A195" t="s">
        <v>247</v>
      </c>
      <c r="B195">
        <v>0</v>
      </c>
      <c r="C195" t="s">
        <v>248</v>
      </c>
      <c r="D195">
        <v>34</v>
      </c>
      <c r="E195">
        <v>1</v>
      </c>
      <c r="F195">
        <v>1</v>
      </c>
    </row>
    <row r="196" spans="1:6">
      <c r="A196">
        <v>154947</v>
      </c>
      <c r="B196">
        <v>7010832</v>
      </c>
      <c r="C196" t="s">
        <v>249</v>
      </c>
      <c r="D196">
        <v>34</v>
      </c>
      <c r="E196">
        <v>1</v>
      </c>
      <c r="F196">
        <v>1</v>
      </c>
    </row>
    <row r="197" spans="1:6">
      <c r="A197">
        <v>154948</v>
      </c>
      <c r="B197">
        <v>7010841</v>
      </c>
      <c r="C197" t="s">
        <v>250</v>
      </c>
      <c r="D197">
        <v>34</v>
      </c>
      <c r="E197">
        <v>1</v>
      </c>
      <c r="F197">
        <v>1</v>
      </c>
    </row>
    <row r="198" spans="1:6">
      <c r="A198">
        <v>154950</v>
      </c>
      <c r="B198">
        <v>7010848</v>
      </c>
      <c r="C198" t="s">
        <v>251</v>
      </c>
      <c r="D198">
        <v>10</v>
      </c>
      <c r="E198">
        <v>1</v>
      </c>
      <c r="F198">
        <v>1</v>
      </c>
    </row>
    <row r="199" spans="1:6">
      <c r="A199">
        <v>154951</v>
      </c>
      <c r="B199">
        <v>7010834</v>
      </c>
      <c r="C199" t="s">
        <v>252</v>
      </c>
      <c r="D199">
        <v>34</v>
      </c>
      <c r="E199">
        <v>1</v>
      </c>
      <c r="F199">
        <v>1</v>
      </c>
    </row>
    <row r="200" spans="1:6">
      <c r="A200">
        <v>154952</v>
      </c>
      <c r="B200">
        <v>7010843</v>
      </c>
      <c r="C200" t="s">
        <v>253</v>
      </c>
      <c r="D200">
        <v>34</v>
      </c>
      <c r="E200">
        <v>1</v>
      </c>
      <c r="F200">
        <v>1</v>
      </c>
    </row>
    <row r="201" spans="1:6">
      <c r="A201">
        <v>154953</v>
      </c>
      <c r="B201">
        <v>7015420</v>
      </c>
      <c r="C201" t="s">
        <v>254</v>
      </c>
      <c r="D201">
        <v>59</v>
      </c>
      <c r="E201">
        <v>1</v>
      </c>
      <c r="F201">
        <v>1</v>
      </c>
    </row>
    <row r="202" spans="1:6">
      <c r="A202">
        <v>154954</v>
      </c>
      <c r="B202">
        <v>7010849</v>
      </c>
      <c r="C202" t="s">
        <v>255</v>
      </c>
      <c r="D202">
        <v>10</v>
      </c>
      <c r="E202">
        <v>1</v>
      </c>
      <c r="F202">
        <v>1</v>
      </c>
    </row>
    <row r="203" spans="1:6">
      <c r="A203">
        <v>154956</v>
      </c>
      <c r="B203">
        <v>7010855</v>
      </c>
      <c r="C203" t="s">
        <v>256</v>
      </c>
      <c r="D203">
        <v>10</v>
      </c>
      <c r="E203">
        <v>1</v>
      </c>
      <c r="F203">
        <v>1</v>
      </c>
    </row>
    <row r="204" spans="1:6">
      <c r="A204">
        <v>154958</v>
      </c>
      <c r="B204">
        <v>7010857</v>
      </c>
      <c r="C204" t="s">
        <v>257</v>
      </c>
      <c r="D204">
        <v>10</v>
      </c>
      <c r="E204">
        <v>1</v>
      </c>
      <c r="F204">
        <v>1</v>
      </c>
    </row>
    <row r="205" spans="1:6">
      <c r="A205">
        <v>154966</v>
      </c>
      <c r="B205">
        <v>7010891</v>
      </c>
      <c r="C205" t="s">
        <v>258</v>
      </c>
      <c r="D205">
        <v>20</v>
      </c>
      <c r="E205">
        <v>1</v>
      </c>
      <c r="F205">
        <v>1</v>
      </c>
    </row>
    <row r="206" spans="1:6">
      <c r="A206">
        <v>154968</v>
      </c>
      <c r="B206">
        <v>7010892</v>
      </c>
      <c r="C206" t="s">
        <v>259</v>
      </c>
      <c r="D206">
        <v>20</v>
      </c>
      <c r="E206">
        <v>1</v>
      </c>
      <c r="F206">
        <v>1</v>
      </c>
    </row>
    <row r="207" spans="1:6">
      <c r="A207">
        <v>154970</v>
      </c>
      <c r="B207">
        <v>7010895</v>
      </c>
      <c r="C207" t="s">
        <v>260</v>
      </c>
      <c r="D207">
        <v>20</v>
      </c>
      <c r="E207">
        <v>1</v>
      </c>
      <c r="F207">
        <v>1</v>
      </c>
    </row>
    <row r="208" spans="1:6">
      <c r="A208">
        <v>154972</v>
      </c>
      <c r="B208">
        <v>7010896</v>
      </c>
      <c r="C208" t="s">
        <v>261</v>
      </c>
      <c r="D208">
        <v>20</v>
      </c>
      <c r="E208">
        <v>1</v>
      </c>
      <c r="F208">
        <v>1</v>
      </c>
    </row>
    <row r="209" spans="1:6">
      <c r="A209">
        <v>154974</v>
      </c>
      <c r="B209">
        <v>7015429</v>
      </c>
      <c r="C209" t="s">
        <v>262</v>
      </c>
      <c r="D209">
        <v>59</v>
      </c>
      <c r="E209">
        <v>1</v>
      </c>
      <c r="F209">
        <v>1</v>
      </c>
    </row>
    <row r="210" spans="1:6">
      <c r="A210">
        <v>154976</v>
      </c>
      <c r="B210">
        <v>7015423</v>
      </c>
      <c r="C210" t="s">
        <v>263</v>
      </c>
      <c r="D210">
        <v>59</v>
      </c>
      <c r="E210">
        <v>1</v>
      </c>
      <c r="F210">
        <v>1</v>
      </c>
    </row>
    <row r="211" spans="1:6">
      <c r="A211">
        <v>154978</v>
      </c>
      <c r="B211">
        <v>7015428</v>
      </c>
      <c r="C211" t="s">
        <v>264</v>
      </c>
      <c r="D211">
        <v>59</v>
      </c>
      <c r="E211">
        <v>1</v>
      </c>
      <c r="F211">
        <v>1</v>
      </c>
    </row>
    <row r="212" spans="1:6">
      <c r="A212">
        <v>154985</v>
      </c>
      <c r="B212">
        <v>7016845</v>
      </c>
      <c r="C212" t="s">
        <v>265</v>
      </c>
      <c r="D212">
        <v>34</v>
      </c>
      <c r="E212">
        <v>1</v>
      </c>
      <c r="F212">
        <v>1</v>
      </c>
    </row>
    <row r="213" spans="1:6">
      <c r="A213">
        <v>154986</v>
      </c>
      <c r="B213">
        <v>7016846</v>
      </c>
      <c r="C213" t="s">
        <v>266</v>
      </c>
      <c r="D213">
        <v>34</v>
      </c>
      <c r="E213">
        <v>1</v>
      </c>
      <c r="F213">
        <v>1</v>
      </c>
    </row>
    <row r="214" spans="1:6">
      <c r="A214">
        <v>154987</v>
      </c>
      <c r="B214">
        <v>7016847</v>
      </c>
      <c r="C214" t="s">
        <v>267</v>
      </c>
      <c r="D214">
        <v>34</v>
      </c>
      <c r="E214">
        <v>1</v>
      </c>
      <c r="F214">
        <v>1</v>
      </c>
    </row>
    <row r="215" spans="1:6">
      <c r="A215">
        <v>154988</v>
      </c>
      <c r="B215">
        <v>7016848</v>
      </c>
      <c r="C215" t="s">
        <v>268</v>
      </c>
      <c r="D215">
        <v>34</v>
      </c>
      <c r="E215">
        <v>1</v>
      </c>
      <c r="F215">
        <v>1</v>
      </c>
    </row>
    <row r="216" spans="1:6">
      <c r="A216">
        <v>154990</v>
      </c>
      <c r="B216">
        <v>7018058</v>
      </c>
      <c r="C216" t="s">
        <v>269</v>
      </c>
      <c r="D216">
        <v>34</v>
      </c>
      <c r="E216">
        <v>1</v>
      </c>
      <c r="F216">
        <v>1</v>
      </c>
    </row>
    <row r="217" spans="1:6">
      <c r="A217">
        <v>154991</v>
      </c>
      <c r="B217">
        <v>7018059</v>
      </c>
      <c r="C217" t="s">
        <v>270</v>
      </c>
      <c r="D217">
        <v>34</v>
      </c>
      <c r="E217">
        <v>1</v>
      </c>
      <c r="F217">
        <v>1</v>
      </c>
    </row>
    <row r="218" spans="1:6">
      <c r="A218">
        <v>154992</v>
      </c>
      <c r="B218">
        <v>7018060</v>
      </c>
      <c r="C218" t="s">
        <v>271</v>
      </c>
      <c r="D218">
        <v>34</v>
      </c>
      <c r="E218">
        <v>1</v>
      </c>
      <c r="F218">
        <v>1</v>
      </c>
    </row>
    <row r="219" spans="1:6">
      <c r="A219">
        <v>154993</v>
      </c>
      <c r="B219">
        <v>7018061</v>
      </c>
      <c r="C219" t="s">
        <v>272</v>
      </c>
      <c r="D219">
        <v>34</v>
      </c>
      <c r="E219">
        <v>1</v>
      </c>
      <c r="F219">
        <v>1</v>
      </c>
    </row>
    <row r="220" spans="1:6">
      <c r="A220">
        <v>155000</v>
      </c>
      <c r="B220">
        <v>7016266</v>
      </c>
      <c r="C220" t="s">
        <v>273</v>
      </c>
      <c r="D220">
        <v>30</v>
      </c>
      <c r="E220">
        <v>1</v>
      </c>
      <c r="F220">
        <v>1</v>
      </c>
    </row>
    <row r="221" spans="1:6">
      <c r="A221">
        <v>155004</v>
      </c>
      <c r="B221">
        <v>7016267</v>
      </c>
      <c r="C221" t="s">
        <v>274</v>
      </c>
      <c r="D221">
        <v>30</v>
      </c>
      <c r="E221">
        <v>1</v>
      </c>
      <c r="F221">
        <v>1</v>
      </c>
    </row>
    <row r="222" spans="1:6">
      <c r="A222">
        <v>155008</v>
      </c>
      <c r="B222">
        <v>7016268</v>
      </c>
      <c r="C222" t="s">
        <v>275</v>
      </c>
      <c r="D222">
        <v>30</v>
      </c>
      <c r="E222">
        <v>1</v>
      </c>
      <c r="F222">
        <v>1</v>
      </c>
    </row>
    <row r="223" spans="1:6">
      <c r="A223">
        <v>155012</v>
      </c>
      <c r="B223">
        <v>7016269</v>
      </c>
      <c r="C223" t="s">
        <v>276</v>
      </c>
      <c r="D223">
        <v>30</v>
      </c>
      <c r="E223">
        <v>1</v>
      </c>
      <c r="F223">
        <v>1</v>
      </c>
    </row>
    <row r="224" spans="1:6">
      <c r="A224">
        <v>155050</v>
      </c>
      <c r="B224">
        <v>7019046</v>
      </c>
      <c r="C224" t="s">
        <v>277</v>
      </c>
      <c r="D224">
        <v>30</v>
      </c>
      <c r="E224">
        <v>1</v>
      </c>
      <c r="F224">
        <v>1</v>
      </c>
    </row>
    <row r="225" spans="1:6">
      <c r="A225">
        <v>155052</v>
      </c>
      <c r="B225">
        <v>7019047</v>
      </c>
      <c r="C225" t="s">
        <v>278</v>
      </c>
      <c r="D225">
        <v>30</v>
      </c>
      <c r="E225">
        <v>1</v>
      </c>
      <c r="F225">
        <v>1</v>
      </c>
    </row>
    <row r="226" spans="1:6">
      <c r="A226">
        <v>155060</v>
      </c>
      <c r="B226">
        <v>7019053</v>
      </c>
      <c r="C226" t="s">
        <v>279</v>
      </c>
      <c r="D226">
        <v>30</v>
      </c>
      <c r="E226">
        <v>1</v>
      </c>
      <c r="F226">
        <v>1</v>
      </c>
    </row>
    <row r="227" spans="1:6">
      <c r="A227">
        <v>155062</v>
      </c>
      <c r="B227">
        <v>7019058</v>
      </c>
      <c r="C227" t="s">
        <v>280</v>
      </c>
      <c r="D227">
        <v>30</v>
      </c>
      <c r="E227">
        <v>1</v>
      </c>
      <c r="F227">
        <v>1</v>
      </c>
    </row>
    <row r="228" spans="1:6">
      <c r="A228">
        <v>155070</v>
      </c>
      <c r="B228">
        <v>7019059</v>
      </c>
      <c r="C228" t="s">
        <v>281</v>
      </c>
      <c r="D228">
        <v>40</v>
      </c>
      <c r="E228">
        <v>1</v>
      </c>
      <c r="F228">
        <v>1</v>
      </c>
    </row>
    <row r="229" spans="1:6">
      <c r="A229">
        <v>155072</v>
      </c>
      <c r="B229">
        <v>7019060</v>
      </c>
      <c r="C229" t="s">
        <v>282</v>
      </c>
      <c r="D229">
        <v>40</v>
      </c>
      <c r="E229">
        <v>1</v>
      </c>
      <c r="F229">
        <v>1</v>
      </c>
    </row>
    <row r="230" spans="1:6">
      <c r="A230">
        <v>155080</v>
      </c>
      <c r="B230">
        <v>7019073</v>
      </c>
      <c r="C230" t="s">
        <v>283</v>
      </c>
      <c r="D230">
        <v>40</v>
      </c>
      <c r="E230">
        <v>1</v>
      </c>
      <c r="F230">
        <v>1</v>
      </c>
    </row>
    <row r="231" spans="1:6">
      <c r="A231">
        <v>155082</v>
      </c>
      <c r="B231">
        <v>7019074</v>
      </c>
      <c r="C231" t="s">
        <v>284</v>
      </c>
      <c r="D231">
        <v>40</v>
      </c>
      <c r="E231">
        <v>1</v>
      </c>
      <c r="F231">
        <v>1</v>
      </c>
    </row>
    <row r="232" spans="1:6">
      <c r="A232">
        <v>155410</v>
      </c>
      <c r="B232">
        <v>7017857</v>
      </c>
      <c r="C232" t="s">
        <v>285</v>
      </c>
      <c r="D232">
        <v>37</v>
      </c>
      <c r="E232">
        <v>1</v>
      </c>
      <c r="F232">
        <v>1</v>
      </c>
    </row>
    <row r="233" spans="1:6">
      <c r="A233">
        <v>155411</v>
      </c>
      <c r="B233">
        <v>7017858</v>
      </c>
      <c r="C233" t="s">
        <v>286</v>
      </c>
      <c r="D233">
        <v>37</v>
      </c>
      <c r="E233">
        <v>1</v>
      </c>
      <c r="F233">
        <v>1</v>
      </c>
    </row>
    <row r="234" spans="1:6">
      <c r="A234">
        <v>155420</v>
      </c>
      <c r="B234">
        <v>7017859</v>
      </c>
      <c r="C234" t="s">
        <v>287</v>
      </c>
      <c r="D234">
        <v>37</v>
      </c>
      <c r="E234">
        <v>1</v>
      </c>
      <c r="F234">
        <v>1</v>
      </c>
    </row>
    <row r="235" spans="1:6">
      <c r="A235">
        <v>155421</v>
      </c>
      <c r="B235">
        <v>7017860</v>
      </c>
      <c r="C235" t="s">
        <v>288</v>
      </c>
      <c r="D235">
        <v>37</v>
      </c>
      <c r="E235">
        <v>1</v>
      </c>
      <c r="F235">
        <v>1</v>
      </c>
    </row>
    <row r="236" spans="1:6">
      <c r="A236">
        <v>155430</v>
      </c>
      <c r="B236">
        <v>7017863</v>
      </c>
      <c r="C236" t="s">
        <v>289</v>
      </c>
      <c r="D236">
        <v>37</v>
      </c>
      <c r="E236">
        <v>1</v>
      </c>
      <c r="F236">
        <v>1</v>
      </c>
    </row>
    <row r="237" spans="1:6">
      <c r="A237">
        <v>155431</v>
      </c>
      <c r="B237">
        <v>7017864</v>
      </c>
      <c r="C237" t="s">
        <v>290</v>
      </c>
      <c r="D237">
        <v>37</v>
      </c>
      <c r="E237">
        <v>1</v>
      </c>
      <c r="F237">
        <v>1</v>
      </c>
    </row>
    <row r="238" spans="1:6">
      <c r="A238">
        <v>155440</v>
      </c>
      <c r="B238">
        <v>7017865</v>
      </c>
      <c r="C238" t="s">
        <v>291</v>
      </c>
      <c r="D238">
        <v>37</v>
      </c>
      <c r="E238">
        <v>1</v>
      </c>
      <c r="F238">
        <v>1</v>
      </c>
    </row>
    <row r="239" spans="1:6">
      <c r="A239">
        <v>155441</v>
      </c>
      <c r="B239">
        <v>7017866</v>
      </c>
      <c r="C239" t="s">
        <v>292</v>
      </c>
      <c r="D239">
        <v>37</v>
      </c>
      <c r="E239">
        <v>1</v>
      </c>
      <c r="F239">
        <v>1</v>
      </c>
    </row>
    <row r="240" spans="1:6">
      <c r="A240">
        <v>155450</v>
      </c>
      <c r="B240">
        <v>7017869</v>
      </c>
      <c r="C240" t="s">
        <v>293</v>
      </c>
      <c r="D240">
        <v>54</v>
      </c>
      <c r="E240">
        <v>1</v>
      </c>
      <c r="F240">
        <v>1</v>
      </c>
    </row>
    <row r="241" spans="1:6">
      <c r="A241">
        <v>155451</v>
      </c>
      <c r="B241">
        <v>7017870</v>
      </c>
      <c r="C241" t="s">
        <v>294</v>
      </c>
      <c r="D241">
        <v>54</v>
      </c>
      <c r="E241">
        <v>1</v>
      </c>
      <c r="F241">
        <v>1</v>
      </c>
    </row>
    <row r="242" spans="1:6">
      <c r="A242">
        <v>155460</v>
      </c>
      <c r="B242">
        <v>7017871</v>
      </c>
      <c r="C242" t="s">
        <v>295</v>
      </c>
      <c r="D242">
        <v>54</v>
      </c>
      <c r="E242">
        <v>1</v>
      </c>
      <c r="F242">
        <v>1</v>
      </c>
    </row>
    <row r="243" spans="1:6">
      <c r="A243">
        <v>155461</v>
      </c>
      <c r="B243">
        <v>7017872</v>
      </c>
      <c r="C243" t="s">
        <v>296</v>
      </c>
      <c r="D243">
        <v>54</v>
      </c>
      <c r="E243">
        <v>1</v>
      </c>
      <c r="F243">
        <v>1</v>
      </c>
    </row>
    <row r="244" spans="1:6">
      <c r="A244">
        <v>155470</v>
      </c>
      <c r="B244">
        <v>7017875</v>
      </c>
      <c r="C244" t="s">
        <v>297</v>
      </c>
      <c r="D244">
        <v>54</v>
      </c>
      <c r="E244">
        <v>1</v>
      </c>
      <c r="F244">
        <v>1</v>
      </c>
    </row>
    <row r="245" spans="1:6">
      <c r="A245">
        <v>155471</v>
      </c>
      <c r="B245">
        <v>7017876</v>
      </c>
      <c r="C245" t="s">
        <v>298</v>
      </c>
      <c r="D245">
        <v>54</v>
      </c>
      <c r="E245">
        <v>1</v>
      </c>
      <c r="F245">
        <v>1</v>
      </c>
    </row>
    <row r="246" spans="1:6">
      <c r="A246">
        <v>155480</v>
      </c>
      <c r="B246">
        <v>7017877</v>
      </c>
      <c r="C246" t="s">
        <v>299</v>
      </c>
      <c r="D246">
        <v>54</v>
      </c>
      <c r="E246">
        <v>1</v>
      </c>
      <c r="F246">
        <v>1</v>
      </c>
    </row>
    <row r="247" spans="1:6">
      <c r="A247">
        <v>155481</v>
      </c>
      <c r="B247">
        <v>7017878</v>
      </c>
      <c r="C247" t="s">
        <v>300</v>
      </c>
      <c r="D247">
        <v>54</v>
      </c>
      <c r="E247">
        <v>1</v>
      </c>
      <c r="F247">
        <v>1</v>
      </c>
    </row>
    <row r="248" spans="1:6">
      <c r="A248">
        <v>155510</v>
      </c>
      <c r="B248">
        <v>7017946</v>
      </c>
      <c r="C248" t="s">
        <v>301</v>
      </c>
      <c r="D248">
        <v>37</v>
      </c>
      <c r="E248">
        <v>1</v>
      </c>
      <c r="F248">
        <v>1</v>
      </c>
    </row>
    <row r="249" spans="1:6">
      <c r="A249">
        <v>155511</v>
      </c>
      <c r="B249">
        <v>7017947</v>
      </c>
      <c r="C249" t="s">
        <v>302</v>
      </c>
      <c r="D249">
        <v>37</v>
      </c>
      <c r="E249">
        <v>1</v>
      </c>
      <c r="F249">
        <v>1</v>
      </c>
    </row>
    <row r="250" spans="1:6">
      <c r="A250">
        <v>155520</v>
      </c>
      <c r="B250">
        <v>7017948</v>
      </c>
      <c r="C250" t="s">
        <v>303</v>
      </c>
      <c r="D250">
        <v>37</v>
      </c>
      <c r="E250">
        <v>1</v>
      </c>
      <c r="F250">
        <v>1</v>
      </c>
    </row>
    <row r="251" spans="1:6">
      <c r="A251">
        <v>155521</v>
      </c>
      <c r="B251">
        <v>7017949</v>
      </c>
      <c r="C251" t="s">
        <v>304</v>
      </c>
      <c r="D251">
        <v>37</v>
      </c>
      <c r="E251">
        <v>1</v>
      </c>
      <c r="F251">
        <v>1</v>
      </c>
    </row>
    <row r="252" spans="1:6">
      <c r="A252">
        <v>155530</v>
      </c>
      <c r="B252">
        <v>7017952</v>
      </c>
      <c r="C252" t="s">
        <v>305</v>
      </c>
      <c r="D252">
        <v>37</v>
      </c>
      <c r="E252">
        <v>1</v>
      </c>
      <c r="F252">
        <v>1</v>
      </c>
    </row>
    <row r="253" spans="1:6">
      <c r="A253">
        <v>155531</v>
      </c>
      <c r="B253">
        <v>7017953</v>
      </c>
      <c r="C253" t="s">
        <v>306</v>
      </c>
      <c r="D253">
        <v>37</v>
      </c>
      <c r="E253">
        <v>1</v>
      </c>
      <c r="F253">
        <v>1</v>
      </c>
    </row>
    <row r="254" spans="1:6">
      <c r="A254">
        <v>155540</v>
      </c>
      <c r="B254">
        <v>7017954</v>
      </c>
      <c r="C254" t="s">
        <v>307</v>
      </c>
      <c r="D254">
        <v>37</v>
      </c>
      <c r="E254">
        <v>1</v>
      </c>
      <c r="F254">
        <v>1</v>
      </c>
    </row>
    <row r="255" spans="1:6">
      <c r="A255">
        <v>155541</v>
      </c>
      <c r="B255">
        <v>7017955</v>
      </c>
      <c r="C255" t="s">
        <v>308</v>
      </c>
      <c r="D255">
        <v>37</v>
      </c>
      <c r="E255">
        <v>1</v>
      </c>
      <c r="F255">
        <v>1</v>
      </c>
    </row>
    <row r="256" spans="1:6">
      <c r="A256">
        <v>155550</v>
      </c>
      <c r="B256">
        <v>7017958</v>
      </c>
      <c r="C256" t="s">
        <v>309</v>
      </c>
      <c r="D256">
        <v>54</v>
      </c>
      <c r="E256">
        <v>1</v>
      </c>
      <c r="F256">
        <v>1</v>
      </c>
    </row>
    <row r="257" spans="1:6">
      <c r="A257">
        <v>155551</v>
      </c>
      <c r="B257">
        <v>7017959</v>
      </c>
      <c r="C257" t="s">
        <v>310</v>
      </c>
      <c r="D257">
        <v>54</v>
      </c>
      <c r="E257">
        <v>1</v>
      </c>
      <c r="F257">
        <v>1</v>
      </c>
    </row>
    <row r="258" spans="1:6">
      <c r="A258">
        <v>155560</v>
      </c>
      <c r="B258">
        <v>7017960</v>
      </c>
      <c r="C258" t="s">
        <v>311</v>
      </c>
      <c r="D258">
        <v>54</v>
      </c>
      <c r="E258">
        <v>1</v>
      </c>
      <c r="F258">
        <v>1</v>
      </c>
    </row>
    <row r="259" spans="1:6">
      <c r="A259">
        <v>155561</v>
      </c>
      <c r="B259">
        <v>7017961</v>
      </c>
      <c r="C259" t="s">
        <v>312</v>
      </c>
      <c r="D259">
        <v>54</v>
      </c>
      <c r="E259">
        <v>1</v>
      </c>
      <c r="F259">
        <v>1</v>
      </c>
    </row>
    <row r="260" spans="1:6">
      <c r="A260">
        <v>155570</v>
      </c>
      <c r="B260">
        <v>7017964</v>
      </c>
      <c r="C260" t="s">
        <v>313</v>
      </c>
      <c r="D260">
        <v>54</v>
      </c>
      <c r="E260">
        <v>1</v>
      </c>
      <c r="F260">
        <v>1</v>
      </c>
    </row>
    <row r="261" spans="1:6">
      <c r="A261">
        <v>155571</v>
      </c>
      <c r="B261">
        <v>7017965</v>
      </c>
      <c r="C261" t="s">
        <v>314</v>
      </c>
      <c r="D261">
        <v>54</v>
      </c>
      <c r="E261">
        <v>1</v>
      </c>
      <c r="F261">
        <v>1</v>
      </c>
    </row>
    <row r="262" spans="1:6">
      <c r="A262">
        <v>155580</v>
      </c>
      <c r="B262">
        <v>7017966</v>
      </c>
      <c r="C262" t="s">
        <v>315</v>
      </c>
      <c r="D262">
        <v>54</v>
      </c>
      <c r="E262">
        <v>1</v>
      </c>
      <c r="F262">
        <v>1</v>
      </c>
    </row>
    <row r="263" spans="1:6">
      <c r="A263">
        <v>155581</v>
      </c>
      <c r="B263">
        <v>7017967</v>
      </c>
      <c r="C263" t="s">
        <v>316</v>
      </c>
      <c r="D263">
        <v>54</v>
      </c>
      <c r="E263">
        <v>1</v>
      </c>
      <c r="F263">
        <v>1</v>
      </c>
    </row>
    <row r="264" spans="1:6">
      <c r="A264">
        <v>156101</v>
      </c>
      <c r="B264">
        <v>7011548</v>
      </c>
      <c r="C264" t="s">
        <v>317</v>
      </c>
      <c r="D264">
        <v>27</v>
      </c>
      <c r="E264">
        <v>1</v>
      </c>
      <c r="F264">
        <v>1</v>
      </c>
    </row>
    <row r="265" spans="1:6">
      <c r="A265">
        <v>156103</v>
      </c>
      <c r="B265">
        <v>7011549</v>
      </c>
      <c r="C265" t="s">
        <v>318</v>
      </c>
      <c r="D265">
        <v>27</v>
      </c>
      <c r="E265">
        <v>1</v>
      </c>
      <c r="F265">
        <v>1</v>
      </c>
    </row>
    <row r="266" spans="1:6">
      <c r="A266">
        <v>156105</v>
      </c>
      <c r="B266">
        <v>7011550</v>
      </c>
      <c r="C266" t="s">
        <v>319</v>
      </c>
      <c r="D266">
        <v>27</v>
      </c>
      <c r="E266">
        <v>1</v>
      </c>
      <c r="F266">
        <v>1</v>
      </c>
    </row>
    <row r="267" spans="1:6">
      <c r="A267">
        <v>156107</v>
      </c>
      <c r="B267">
        <v>7011554</v>
      </c>
      <c r="C267" t="s">
        <v>320</v>
      </c>
      <c r="D267">
        <v>27</v>
      </c>
      <c r="E267">
        <v>1</v>
      </c>
      <c r="F267">
        <v>1</v>
      </c>
    </row>
    <row r="268" spans="1:6">
      <c r="A268">
        <v>156111</v>
      </c>
      <c r="B268">
        <v>7011878</v>
      </c>
      <c r="C268" t="s">
        <v>321</v>
      </c>
      <c r="D268">
        <v>16</v>
      </c>
      <c r="E268">
        <v>1</v>
      </c>
      <c r="F268">
        <v>1</v>
      </c>
    </row>
    <row r="269" spans="1:6">
      <c r="A269">
        <v>156113</v>
      </c>
      <c r="B269">
        <v>7011879</v>
      </c>
      <c r="C269" t="s">
        <v>322</v>
      </c>
      <c r="D269">
        <v>16</v>
      </c>
      <c r="E269">
        <v>1</v>
      </c>
      <c r="F269">
        <v>1</v>
      </c>
    </row>
    <row r="270" spans="1:6">
      <c r="A270">
        <v>156121</v>
      </c>
      <c r="B270">
        <v>7013748</v>
      </c>
      <c r="C270" t="s">
        <v>323</v>
      </c>
      <c r="D270">
        <v>16</v>
      </c>
      <c r="E270">
        <v>1</v>
      </c>
      <c r="F270">
        <v>1</v>
      </c>
    </row>
    <row r="271" spans="1:6">
      <c r="A271">
        <v>156123</v>
      </c>
      <c r="B271">
        <v>7013749</v>
      </c>
      <c r="C271" t="s">
        <v>324</v>
      </c>
      <c r="D271">
        <v>16</v>
      </c>
      <c r="E271">
        <v>1</v>
      </c>
      <c r="F271">
        <v>1</v>
      </c>
    </row>
    <row r="272" spans="1:6">
      <c r="A272">
        <v>156301</v>
      </c>
      <c r="B272">
        <v>7013787</v>
      </c>
      <c r="C272" t="s">
        <v>325</v>
      </c>
      <c r="D272">
        <v>15</v>
      </c>
      <c r="E272">
        <v>1</v>
      </c>
      <c r="F272">
        <v>1</v>
      </c>
    </row>
    <row r="273" spans="1:6">
      <c r="A273">
        <v>156302</v>
      </c>
      <c r="B273">
        <v>7013788</v>
      </c>
      <c r="C273" t="s">
        <v>326</v>
      </c>
      <c r="D273">
        <v>15</v>
      </c>
      <c r="E273">
        <v>1</v>
      </c>
      <c r="F273">
        <v>1</v>
      </c>
    </row>
    <row r="274" spans="1:6">
      <c r="A274">
        <v>156303</v>
      </c>
      <c r="B274">
        <v>7013789</v>
      </c>
      <c r="C274" t="s">
        <v>327</v>
      </c>
      <c r="D274">
        <v>15</v>
      </c>
      <c r="E274">
        <v>1</v>
      </c>
      <c r="F274">
        <v>1</v>
      </c>
    </row>
    <row r="275" spans="1:6">
      <c r="A275">
        <v>156304</v>
      </c>
      <c r="B275">
        <v>7013790</v>
      </c>
      <c r="C275" t="s">
        <v>328</v>
      </c>
      <c r="D275">
        <v>15</v>
      </c>
      <c r="E275">
        <v>1</v>
      </c>
      <c r="F275">
        <v>1</v>
      </c>
    </row>
    <row r="276" spans="1:6">
      <c r="A276">
        <v>156305</v>
      </c>
      <c r="B276">
        <v>7013791</v>
      </c>
      <c r="C276" t="s">
        <v>329</v>
      </c>
      <c r="D276">
        <v>27</v>
      </c>
      <c r="E276">
        <v>1</v>
      </c>
      <c r="F276">
        <v>1</v>
      </c>
    </row>
    <row r="277" spans="1:6">
      <c r="A277">
        <v>156306</v>
      </c>
      <c r="B277">
        <v>7013792</v>
      </c>
      <c r="C277" t="s">
        <v>330</v>
      </c>
      <c r="D277">
        <v>27</v>
      </c>
      <c r="E277">
        <v>1</v>
      </c>
      <c r="F277">
        <v>1</v>
      </c>
    </row>
    <row r="278" spans="1:6">
      <c r="A278">
        <v>156307</v>
      </c>
      <c r="B278">
        <v>7013793</v>
      </c>
      <c r="C278" t="s">
        <v>331</v>
      </c>
      <c r="D278">
        <v>27</v>
      </c>
      <c r="E278">
        <v>1</v>
      </c>
      <c r="F278">
        <v>1</v>
      </c>
    </row>
    <row r="279" spans="1:6">
      <c r="A279">
        <v>156308</v>
      </c>
      <c r="B279">
        <v>7013794</v>
      </c>
      <c r="C279" t="s">
        <v>332</v>
      </c>
      <c r="D279">
        <v>27</v>
      </c>
      <c r="E279">
        <v>1</v>
      </c>
      <c r="F279">
        <v>1</v>
      </c>
    </row>
    <row r="280" spans="1:6">
      <c r="A280">
        <v>156309</v>
      </c>
      <c r="B280">
        <v>7015170</v>
      </c>
      <c r="C280" t="s">
        <v>333</v>
      </c>
      <c r="D280">
        <v>13</v>
      </c>
      <c r="E280">
        <v>1</v>
      </c>
      <c r="F280">
        <v>1</v>
      </c>
    </row>
    <row r="281" spans="1:6">
      <c r="A281">
        <v>156310</v>
      </c>
      <c r="B281">
        <v>7015171</v>
      </c>
      <c r="C281" t="s">
        <v>334</v>
      </c>
      <c r="D281">
        <v>13</v>
      </c>
      <c r="E281">
        <v>1</v>
      </c>
      <c r="F281">
        <v>1</v>
      </c>
    </row>
    <row r="282" spans="1:6">
      <c r="A282">
        <v>156311</v>
      </c>
      <c r="B282">
        <v>7015172</v>
      </c>
      <c r="C282" t="s">
        <v>335</v>
      </c>
      <c r="D282">
        <v>13</v>
      </c>
      <c r="E282">
        <v>1</v>
      </c>
      <c r="F282">
        <v>1</v>
      </c>
    </row>
    <row r="283" spans="1:6">
      <c r="A283">
        <v>156312</v>
      </c>
      <c r="B283">
        <v>7015173</v>
      </c>
      <c r="C283" t="s">
        <v>336</v>
      </c>
      <c r="D283">
        <v>13</v>
      </c>
      <c r="E283">
        <v>1</v>
      </c>
      <c r="F283">
        <v>1</v>
      </c>
    </row>
    <row r="284" spans="1:6">
      <c r="A284">
        <v>156313</v>
      </c>
      <c r="B284">
        <v>7017853</v>
      </c>
      <c r="C284" t="s">
        <v>337</v>
      </c>
      <c r="D284">
        <v>15</v>
      </c>
      <c r="E284">
        <v>1</v>
      </c>
      <c r="F284">
        <v>1</v>
      </c>
    </row>
    <row r="285" spans="1:6">
      <c r="A285">
        <v>156314</v>
      </c>
      <c r="B285">
        <v>7017854</v>
      </c>
      <c r="C285" t="s">
        <v>338</v>
      </c>
      <c r="D285">
        <v>15</v>
      </c>
      <c r="E285">
        <v>1</v>
      </c>
      <c r="F285">
        <v>1</v>
      </c>
    </row>
    <row r="286" spans="1:6">
      <c r="A286">
        <v>156315</v>
      </c>
      <c r="B286">
        <v>7017855</v>
      </c>
      <c r="C286" t="s">
        <v>339</v>
      </c>
      <c r="D286">
        <v>27</v>
      </c>
      <c r="E286">
        <v>1</v>
      </c>
      <c r="F286">
        <v>1</v>
      </c>
    </row>
    <row r="287" spans="1:6">
      <c r="A287">
        <v>156316</v>
      </c>
      <c r="B287">
        <v>7017856</v>
      </c>
      <c r="C287" t="s">
        <v>340</v>
      </c>
      <c r="D287">
        <v>27</v>
      </c>
      <c r="E287">
        <v>1</v>
      </c>
      <c r="F287">
        <v>1</v>
      </c>
    </row>
    <row r="288" spans="1:6">
      <c r="A288">
        <v>156542</v>
      </c>
      <c r="B288">
        <v>7501135</v>
      </c>
      <c r="C288" t="s">
        <v>341</v>
      </c>
      <c r="D288">
        <v>18</v>
      </c>
      <c r="E288">
        <v>1</v>
      </c>
      <c r="F288">
        <v>1</v>
      </c>
    </row>
    <row r="289" spans="1:6">
      <c r="A289">
        <v>156544</v>
      </c>
      <c r="B289">
        <v>7501136</v>
      </c>
      <c r="C289" t="s">
        <v>342</v>
      </c>
      <c r="D289">
        <v>18</v>
      </c>
      <c r="E289">
        <v>1</v>
      </c>
      <c r="F289">
        <v>1</v>
      </c>
    </row>
    <row r="290" spans="1:6">
      <c r="A290">
        <v>156546</v>
      </c>
      <c r="B290">
        <v>7501137</v>
      </c>
      <c r="C290" t="s">
        <v>343</v>
      </c>
      <c r="D290">
        <v>18</v>
      </c>
      <c r="E290">
        <v>1</v>
      </c>
      <c r="F290">
        <v>1</v>
      </c>
    </row>
    <row r="291" spans="1:6">
      <c r="A291">
        <v>156548</v>
      </c>
      <c r="B291">
        <v>7501138</v>
      </c>
      <c r="C291" t="s">
        <v>344</v>
      </c>
      <c r="D291">
        <v>18</v>
      </c>
      <c r="E291">
        <v>1</v>
      </c>
      <c r="F291">
        <v>1</v>
      </c>
    </row>
    <row r="292" spans="1:6">
      <c r="A292">
        <v>156550</v>
      </c>
      <c r="B292">
        <v>7501139</v>
      </c>
      <c r="C292" t="s">
        <v>345</v>
      </c>
      <c r="D292">
        <v>18</v>
      </c>
      <c r="E292">
        <v>1</v>
      </c>
      <c r="F292">
        <v>1</v>
      </c>
    </row>
    <row r="293" spans="1:6">
      <c r="A293">
        <v>156552</v>
      </c>
      <c r="B293">
        <v>7501140</v>
      </c>
      <c r="C293" t="s">
        <v>346</v>
      </c>
      <c r="D293">
        <v>18</v>
      </c>
      <c r="E293">
        <v>1</v>
      </c>
      <c r="F293">
        <v>1</v>
      </c>
    </row>
    <row r="294" spans="1:6">
      <c r="A294">
        <v>156554</v>
      </c>
      <c r="B294">
        <v>7501141</v>
      </c>
      <c r="C294" t="s">
        <v>347</v>
      </c>
      <c r="D294">
        <v>18</v>
      </c>
      <c r="E294">
        <v>1</v>
      </c>
      <c r="F294">
        <v>1</v>
      </c>
    </row>
    <row r="295" spans="1:6">
      <c r="A295">
        <v>157101</v>
      </c>
      <c r="B295">
        <v>7011557</v>
      </c>
      <c r="C295" t="s">
        <v>348</v>
      </c>
      <c r="D295">
        <v>50</v>
      </c>
      <c r="E295">
        <v>1</v>
      </c>
      <c r="F295">
        <v>1</v>
      </c>
    </row>
    <row r="296" spans="1:6">
      <c r="A296">
        <v>157103</v>
      </c>
      <c r="B296">
        <v>7011657</v>
      </c>
      <c r="C296" t="s">
        <v>349</v>
      </c>
      <c r="D296">
        <v>50</v>
      </c>
      <c r="E296">
        <v>1</v>
      </c>
      <c r="F296">
        <v>1</v>
      </c>
    </row>
    <row r="297" spans="1:6">
      <c r="A297">
        <v>157105</v>
      </c>
      <c r="B297">
        <v>7011558</v>
      </c>
      <c r="C297" t="s">
        <v>350</v>
      </c>
      <c r="D297">
        <v>50</v>
      </c>
      <c r="E297">
        <v>1</v>
      </c>
      <c r="F297">
        <v>1</v>
      </c>
    </row>
    <row r="298" spans="1:6">
      <c r="A298">
        <v>157107</v>
      </c>
      <c r="B298">
        <v>7011658</v>
      </c>
      <c r="C298" t="s">
        <v>351</v>
      </c>
      <c r="D298">
        <v>50</v>
      </c>
      <c r="E298">
        <v>1</v>
      </c>
      <c r="F298">
        <v>1</v>
      </c>
    </row>
    <row r="299" spans="1:6">
      <c r="A299">
        <v>157109</v>
      </c>
      <c r="B299">
        <v>7011563</v>
      </c>
      <c r="C299" t="s">
        <v>352</v>
      </c>
      <c r="D299">
        <v>50</v>
      </c>
      <c r="E299">
        <v>1</v>
      </c>
      <c r="F299">
        <v>1</v>
      </c>
    </row>
    <row r="300" spans="1:6">
      <c r="A300">
        <v>157111</v>
      </c>
      <c r="B300">
        <v>7011667</v>
      </c>
      <c r="C300" t="s">
        <v>353</v>
      </c>
      <c r="D300">
        <v>50</v>
      </c>
      <c r="E300">
        <v>1</v>
      </c>
      <c r="F300">
        <v>1</v>
      </c>
    </row>
    <row r="301" spans="1:6">
      <c r="A301">
        <v>157113</v>
      </c>
      <c r="B301">
        <v>7011559</v>
      </c>
      <c r="C301" t="s">
        <v>354</v>
      </c>
      <c r="D301">
        <v>50</v>
      </c>
      <c r="E301">
        <v>1</v>
      </c>
      <c r="F301">
        <v>1</v>
      </c>
    </row>
    <row r="302" spans="1:6">
      <c r="A302">
        <v>157115</v>
      </c>
      <c r="B302">
        <v>7011660</v>
      </c>
      <c r="C302" t="s">
        <v>355</v>
      </c>
      <c r="D302">
        <v>50</v>
      </c>
      <c r="E302">
        <v>1</v>
      </c>
      <c r="F302">
        <v>1</v>
      </c>
    </row>
    <row r="303" spans="1:6">
      <c r="A303">
        <v>157117</v>
      </c>
      <c r="B303">
        <v>7011560</v>
      </c>
      <c r="C303" t="s">
        <v>356</v>
      </c>
      <c r="D303">
        <v>50</v>
      </c>
      <c r="E303">
        <v>1</v>
      </c>
      <c r="F303">
        <v>1</v>
      </c>
    </row>
    <row r="304" spans="1:6">
      <c r="A304">
        <v>157119</v>
      </c>
      <c r="B304">
        <v>7011666</v>
      </c>
      <c r="C304" t="s">
        <v>357</v>
      </c>
      <c r="D304">
        <v>50</v>
      </c>
      <c r="E304">
        <v>1</v>
      </c>
      <c r="F304">
        <v>1</v>
      </c>
    </row>
    <row r="305" spans="1:6">
      <c r="A305">
        <v>157121</v>
      </c>
      <c r="B305">
        <v>7018042</v>
      </c>
      <c r="C305" t="s">
        <v>358</v>
      </c>
      <c r="D305">
        <v>50</v>
      </c>
      <c r="E305">
        <v>1</v>
      </c>
      <c r="F305">
        <v>1</v>
      </c>
    </row>
    <row r="306" spans="1:6">
      <c r="A306">
        <v>157123</v>
      </c>
      <c r="B306">
        <v>7018043</v>
      </c>
      <c r="C306" t="s">
        <v>359</v>
      </c>
      <c r="D306">
        <v>50</v>
      </c>
      <c r="E306">
        <v>1</v>
      </c>
      <c r="F306">
        <v>1</v>
      </c>
    </row>
    <row r="307" spans="1:6">
      <c r="A307">
        <v>157301</v>
      </c>
      <c r="B307">
        <v>7011374</v>
      </c>
      <c r="C307" t="s">
        <v>360</v>
      </c>
      <c r="D307">
        <v>39</v>
      </c>
      <c r="E307">
        <v>1</v>
      </c>
      <c r="F307">
        <v>1</v>
      </c>
    </row>
    <row r="308" spans="1:6">
      <c r="A308">
        <v>157303</v>
      </c>
      <c r="B308">
        <v>7011403</v>
      </c>
      <c r="C308" t="s">
        <v>361</v>
      </c>
      <c r="D308">
        <v>39</v>
      </c>
      <c r="E308">
        <v>1</v>
      </c>
      <c r="F308">
        <v>1</v>
      </c>
    </row>
    <row r="309" spans="1:6">
      <c r="A309">
        <v>157305</v>
      </c>
      <c r="B309">
        <v>7011443</v>
      </c>
      <c r="C309" t="s">
        <v>362</v>
      </c>
      <c r="D309">
        <v>47</v>
      </c>
      <c r="E309">
        <v>1</v>
      </c>
      <c r="F309">
        <v>1</v>
      </c>
    </row>
    <row r="310" spans="1:6">
      <c r="A310">
        <v>157307</v>
      </c>
      <c r="B310">
        <v>7011498</v>
      </c>
      <c r="C310" t="s">
        <v>363</v>
      </c>
      <c r="D310">
        <v>47</v>
      </c>
      <c r="E310">
        <v>1</v>
      </c>
      <c r="F310">
        <v>1</v>
      </c>
    </row>
    <row r="311" spans="1:6">
      <c r="A311">
        <v>157317</v>
      </c>
      <c r="B311">
        <v>7011526</v>
      </c>
      <c r="C311" t="s">
        <v>364</v>
      </c>
      <c r="D311">
        <v>39</v>
      </c>
      <c r="E311">
        <v>1</v>
      </c>
      <c r="F311">
        <v>1</v>
      </c>
    </row>
    <row r="312" spans="1:6">
      <c r="A312">
        <v>157319</v>
      </c>
      <c r="B312">
        <v>7011527</v>
      </c>
      <c r="C312" t="s">
        <v>365</v>
      </c>
      <c r="D312">
        <v>39</v>
      </c>
      <c r="E312">
        <v>1</v>
      </c>
      <c r="F312">
        <v>1</v>
      </c>
    </row>
    <row r="313" spans="1:6">
      <c r="A313">
        <v>157321</v>
      </c>
      <c r="B313">
        <v>7011528</v>
      </c>
      <c r="C313" t="s">
        <v>366</v>
      </c>
      <c r="D313">
        <v>47</v>
      </c>
      <c r="E313">
        <v>1</v>
      </c>
      <c r="F313">
        <v>1</v>
      </c>
    </row>
    <row r="314" spans="1:6">
      <c r="A314">
        <v>157323</v>
      </c>
      <c r="B314">
        <v>7011529</v>
      </c>
      <c r="C314" t="s">
        <v>367</v>
      </c>
      <c r="D314">
        <v>47</v>
      </c>
      <c r="E314">
        <v>1</v>
      </c>
      <c r="F314">
        <v>1</v>
      </c>
    </row>
    <row r="315" spans="1:6">
      <c r="A315">
        <v>157325</v>
      </c>
      <c r="B315">
        <v>7011533</v>
      </c>
      <c r="C315" t="s">
        <v>368</v>
      </c>
      <c r="D315">
        <v>39</v>
      </c>
      <c r="E315">
        <v>1</v>
      </c>
      <c r="F315">
        <v>1</v>
      </c>
    </row>
    <row r="316" spans="1:6">
      <c r="A316">
        <v>157327</v>
      </c>
      <c r="B316">
        <v>7011534</v>
      </c>
      <c r="C316" t="s">
        <v>369</v>
      </c>
      <c r="D316">
        <v>39</v>
      </c>
      <c r="E316">
        <v>1</v>
      </c>
      <c r="F316">
        <v>1</v>
      </c>
    </row>
    <row r="317" spans="1:6">
      <c r="A317">
        <v>157329</v>
      </c>
      <c r="B317">
        <v>7011535</v>
      </c>
      <c r="C317" t="s">
        <v>370</v>
      </c>
      <c r="D317">
        <v>47</v>
      </c>
      <c r="E317">
        <v>1</v>
      </c>
      <c r="F317">
        <v>1</v>
      </c>
    </row>
    <row r="318" spans="1:6">
      <c r="A318">
        <v>157331</v>
      </c>
      <c r="B318">
        <v>7011536</v>
      </c>
      <c r="C318" t="s">
        <v>371</v>
      </c>
      <c r="D318">
        <v>47</v>
      </c>
      <c r="E318">
        <v>1</v>
      </c>
      <c r="F318">
        <v>1</v>
      </c>
    </row>
    <row r="319" spans="1:6">
      <c r="A319">
        <v>157333</v>
      </c>
      <c r="B319">
        <v>7011537</v>
      </c>
      <c r="C319" t="s">
        <v>372</v>
      </c>
      <c r="D319">
        <v>39</v>
      </c>
      <c r="E319">
        <v>1</v>
      </c>
      <c r="F319">
        <v>1</v>
      </c>
    </row>
    <row r="320" spans="1:6">
      <c r="A320">
        <v>157335</v>
      </c>
      <c r="B320">
        <v>7011538</v>
      </c>
      <c r="C320" t="s">
        <v>373</v>
      </c>
      <c r="D320">
        <v>39</v>
      </c>
      <c r="E320">
        <v>1</v>
      </c>
      <c r="F320">
        <v>1</v>
      </c>
    </row>
    <row r="321" spans="1:6">
      <c r="A321">
        <v>157337</v>
      </c>
      <c r="B321">
        <v>7011539</v>
      </c>
      <c r="C321" t="s">
        <v>374</v>
      </c>
      <c r="D321">
        <v>47</v>
      </c>
      <c r="E321">
        <v>1</v>
      </c>
      <c r="F321">
        <v>1</v>
      </c>
    </row>
    <row r="322" spans="1:6">
      <c r="A322">
        <v>157339</v>
      </c>
      <c r="B322">
        <v>7011543</v>
      </c>
      <c r="C322" t="s">
        <v>375</v>
      </c>
      <c r="D322">
        <v>47</v>
      </c>
      <c r="E322">
        <v>1</v>
      </c>
      <c r="F322">
        <v>1</v>
      </c>
    </row>
    <row r="323" spans="1:6">
      <c r="A323">
        <v>157340</v>
      </c>
      <c r="B323">
        <v>7016058</v>
      </c>
      <c r="C323" t="s">
        <v>376</v>
      </c>
      <c r="D323">
        <v>45</v>
      </c>
      <c r="E323">
        <v>1</v>
      </c>
      <c r="F323">
        <v>1</v>
      </c>
    </row>
    <row r="324" spans="1:6">
      <c r="A324">
        <v>157342</v>
      </c>
      <c r="B324">
        <v>7016059</v>
      </c>
      <c r="C324" t="s">
        <v>377</v>
      </c>
      <c r="D324">
        <v>45</v>
      </c>
      <c r="E324">
        <v>1</v>
      </c>
      <c r="F324">
        <v>1</v>
      </c>
    </row>
    <row r="325" spans="1:6">
      <c r="A325">
        <v>157344</v>
      </c>
      <c r="B325">
        <v>7016060</v>
      </c>
      <c r="C325" t="s">
        <v>378</v>
      </c>
      <c r="D325">
        <v>56</v>
      </c>
      <c r="E325">
        <v>1</v>
      </c>
      <c r="F325">
        <v>1</v>
      </c>
    </row>
    <row r="326" spans="1:6">
      <c r="A326">
        <v>157346</v>
      </c>
      <c r="B326">
        <v>7016063</v>
      </c>
      <c r="C326" t="s">
        <v>379</v>
      </c>
      <c r="D326">
        <v>56</v>
      </c>
      <c r="E326">
        <v>1</v>
      </c>
      <c r="F326">
        <v>1</v>
      </c>
    </row>
    <row r="327" spans="1:6">
      <c r="A327">
        <v>157349</v>
      </c>
      <c r="B327">
        <v>7016064</v>
      </c>
      <c r="C327" t="s">
        <v>380</v>
      </c>
      <c r="D327">
        <v>45</v>
      </c>
      <c r="E327">
        <v>1</v>
      </c>
      <c r="F327">
        <v>1</v>
      </c>
    </row>
    <row r="328" spans="1:6">
      <c r="A328">
        <v>157351</v>
      </c>
      <c r="B328">
        <v>7016065</v>
      </c>
      <c r="C328" t="s">
        <v>381</v>
      </c>
      <c r="D328">
        <v>45</v>
      </c>
      <c r="E328">
        <v>1</v>
      </c>
      <c r="F328">
        <v>1</v>
      </c>
    </row>
    <row r="329" spans="1:6">
      <c r="A329">
        <v>157353</v>
      </c>
      <c r="B329">
        <v>7016066</v>
      </c>
      <c r="C329" t="s">
        <v>382</v>
      </c>
      <c r="D329">
        <v>56</v>
      </c>
      <c r="E329">
        <v>1</v>
      </c>
      <c r="F329">
        <v>1</v>
      </c>
    </row>
    <row r="330" spans="1:6">
      <c r="A330">
        <v>157355</v>
      </c>
      <c r="B330">
        <v>7016067</v>
      </c>
      <c r="C330" t="s">
        <v>383</v>
      </c>
      <c r="D330">
        <v>56</v>
      </c>
      <c r="E330">
        <v>1</v>
      </c>
      <c r="F330">
        <v>1</v>
      </c>
    </row>
    <row r="331" spans="1:6">
      <c r="A331">
        <v>157357</v>
      </c>
      <c r="B331">
        <v>7016068</v>
      </c>
      <c r="C331" t="s">
        <v>384</v>
      </c>
      <c r="D331">
        <v>45</v>
      </c>
      <c r="E331">
        <v>1</v>
      </c>
      <c r="F331">
        <v>1</v>
      </c>
    </row>
    <row r="332" spans="1:6">
      <c r="A332">
        <v>157359</v>
      </c>
      <c r="B332">
        <v>7016069</v>
      </c>
      <c r="C332" t="s">
        <v>385</v>
      </c>
      <c r="D332">
        <v>45</v>
      </c>
      <c r="E332">
        <v>1</v>
      </c>
      <c r="F332">
        <v>1</v>
      </c>
    </row>
    <row r="333" spans="1:6">
      <c r="A333">
        <v>157361</v>
      </c>
      <c r="B333">
        <v>7016070</v>
      </c>
      <c r="C333" t="s">
        <v>386</v>
      </c>
      <c r="D333">
        <v>56</v>
      </c>
      <c r="E333">
        <v>1</v>
      </c>
      <c r="F333">
        <v>1</v>
      </c>
    </row>
    <row r="334" spans="1:6">
      <c r="A334">
        <v>157363</v>
      </c>
      <c r="B334">
        <v>7016071</v>
      </c>
      <c r="C334" t="s">
        <v>387</v>
      </c>
      <c r="D334">
        <v>56</v>
      </c>
      <c r="E334">
        <v>1</v>
      </c>
      <c r="F334">
        <v>1</v>
      </c>
    </row>
    <row r="335" spans="1:6">
      <c r="A335">
        <v>157365</v>
      </c>
      <c r="B335">
        <v>7016072</v>
      </c>
      <c r="C335" t="s">
        <v>388</v>
      </c>
      <c r="D335">
        <v>45</v>
      </c>
      <c r="E335">
        <v>1</v>
      </c>
      <c r="F335">
        <v>1</v>
      </c>
    </row>
    <row r="336" spans="1:6">
      <c r="A336">
        <v>157367</v>
      </c>
      <c r="B336">
        <v>7016073</v>
      </c>
      <c r="C336" t="s">
        <v>389</v>
      </c>
      <c r="D336">
        <v>45</v>
      </c>
      <c r="E336">
        <v>1</v>
      </c>
      <c r="F336">
        <v>1</v>
      </c>
    </row>
    <row r="337" spans="1:6">
      <c r="A337">
        <v>157369</v>
      </c>
      <c r="B337">
        <v>7016074</v>
      </c>
      <c r="C337" t="s">
        <v>390</v>
      </c>
      <c r="D337">
        <v>56</v>
      </c>
      <c r="E337">
        <v>1</v>
      </c>
      <c r="F337">
        <v>1</v>
      </c>
    </row>
    <row r="338" spans="1:6">
      <c r="A338">
        <v>157371</v>
      </c>
      <c r="B338">
        <v>7016075</v>
      </c>
      <c r="C338" t="s">
        <v>391</v>
      </c>
      <c r="D338">
        <v>56</v>
      </c>
      <c r="E338">
        <v>1</v>
      </c>
      <c r="F338">
        <v>1</v>
      </c>
    </row>
    <row r="339" spans="1:6">
      <c r="A339">
        <v>159191</v>
      </c>
      <c r="B339">
        <v>7017491</v>
      </c>
      <c r="C339" t="s">
        <v>392</v>
      </c>
      <c r="D339">
        <v>74</v>
      </c>
      <c r="E339">
        <v>1</v>
      </c>
      <c r="F339">
        <v>1</v>
      </c>
    </row>
    <row r="340" spans="1:6">
      <c r="A340">
        <v>159193</v>
      </c>
      <c r="B340">
        <v>7017492</v>
      </c>
      <c r="C340" t="s">
        <v>393</v>
      </c>
      <c r="D340">
        <v>74</v>
      </c>
      <c r="E340">
        <v>1</v>
      </c>
      <c r="F340">
        <v>1</v>
      </c>
    </row>
    <row r="341" spans="1:6">
      <c r="A341">
        <v>159195</v>
      </c>
      <c r="B341">
        <v>7017493</v>
      </c>
      <c r="C341" t="s">
        <v>394</v>
      </c>
      <c r="D341">
        <v>74</v>
      </c>
      <c r="E341">
        <v>1</v>
      </c>
      <c r="F341">
        <v>1</v>
      </c>
    </row>
    <row r="342" spans="1:6">
      <c r="A342">
        <v>159197</v>
      </c>
      <c r="B342">
        <v>7017494</v>
      </c>
      <c r="C342" t="s">
        <v>395</v>
      </c>
      <c r="D342">
        <v>74</v>
      </c>
      <c r="E342">
        <v>1</v>
      </c>
      <c r="F342">
        <v>1</v>
      </c>
    </row>
    <row r="343" spans="1:6">
      <c r="A343">
        <v>159300</v>
      </c>
      <c r="B343">
        <v>7027348</v>
      </c>
      <c r="C343" t="s">
        <v>1011</v>
      </c>
      <c r="D343">
        <v>65</v>
      </c>
      <c r="E343">
        <v>1</v>
      </c>
      <c r="F343">
        <v>1</v>
      </c>
    </row>
    <row r="344" spans="1:6">
      <c r="A344">
        <v>159301</v>
      </c>
      <c r="B344">
        <v>7027349</v>
      </c>
      <c r="C344" t="s">
        <v>1012</v>
      </c>
      <c r="D344">
        <v>65</v>
      </c>
      <c r="E344">
        <v>1</v>
      </c>
      <c r="F344">
        <v>1</v>
      </c>
    </row>
    <row r="345" spans="1:6">
      <c r="A345">
        <v>159302</v>
      </c>
      <c r="B345">
        <v>7027357</v>
      </c>
      <c r="C345" t="s">
        <v>1013</v>
      </c>
      <c r="D345">
        <v>65</v>
      </c>
      <c r="E345">
        <v>1</v>
      </c>
      <c r="F345">
        <v>1</v>
      </c>
    </row>
    <row r="346" spans="1:6">
      <c r="A346">
        <v>159303</v>
      </c>
      <c r="B346">
        <v>7027358</v>
      </c>
      <c r="C346" t="s">
        <v>1014</v>
      </c>
      <c r="D346">
        <v>65</v>
      </c>
      <c r="E346">
        <v>1</v>
      </c>
      <c r="F346">
        <v>1</v>
      </c>
    </row>
    <row r="347" spans="1:6">
      <c r="A347">
        <v>159210</v>
      </c>
      <c r="B347">
        <v>7011828</v>
      </c>
      <c r="C347" t="s">
        <v>396</v>
      </c>
      <c r="D347">
        <v>20</v>
      </c>
      <c r="E347">
        <v>1</v>
      </c>
      <c r="F347">
        <v>1</v>
      </c>
    </row>
    <row r="348" spans="1:6">
      <c r="A348">
        <v>159211</v>
      </c>
      <c r="B348">
        <v>7013773</v>
      </c>
      <c r="C348" t="s">
        <v>396</v>
      </c>
      <c r="D348">
        <v>20</v>
      </c>
      <c r="E348">
        <v>1</v>
      </c>
      <c r="F348">
        <v>1</v>
      </c>
    </row>
    <row r="349" spans="1:6">
      <c r="A349">
        <v>159212</v>
      </c>
      <c r="B349">
        <v>7011829</v>
      </c>
      <c r="C349" t="s">
        <v>397</v>
      </c>
      <c r="D349">
        <v>20</v>
      </c>
      <c r="E349">
        <v>1</v>
      </c>
      <c r="F349">
        <v>1</v>
      </c>
    </row>
    <row r="350" spans="1:6">
      <c r="A350">
        <v>159213</v>
      </c>
      <c r="B350">
        <v>7013751</v>
      </c>
      <c r="C350" t="s">
        <v>398</v>
      </c>
      <c r="D350">
        <v>40</v>
      </c>
      <c r="E350">
        <v>1</v>
      </c>
      <c r="F350">
        <v>1</v>
      </c>
    </row>
    <row r="351" spans="1:6">
      <c r="A351">
        <v>159214</v>
      </c>
      <c r="B351">
        <v>7010825</v>
      </c>
      <c r="C351" t="s">
        <v>399</v>
      </c>
      <c r="D351">
        <v>40</v>
      </c>
      <c r="E351">
        <v>1</v>
      </c>
      <c r="F351">
        <v>1</v>
      </c>
    </row>
    <row r="352" spans="1:6">
      <c r="A352" t="s">
        <v>400</v>
      </c>
      <c r="B352">
        <v>7010826</v>
      </c>
      <c r="C352" t="s">
        <v>399</v>
      </c>
      <c r="D352">
        <v>40</v>
      </c>
      <c r="E352">
        <v>1</v>
      </c>
      <c r="F352">
        <v>1</v>
      </c>
    </row>
    <row r="353" spans="1:6">
      <c r="A353">
        <v>159215</v>
      </c>
      <c r="B353">
        <v>7010827</v>
      </c>
      <c r="C353" t="s">
        <v>401</v>
      </c>
      <c r="D353">
        <v>40</v>
      </c>
      <c r="E353">
        <v>1</v>
      </c>
      <c r="F353">
        <v>1</v>
      </c>
    </row>
    <row r="354" spans="1:6">
      <c r="A354" t="s">
        <v>402</v>
      </c>
      <c r="B354">
        <v>7010828</v>
      </c>
      <c r="C354" t="s">
        <v>401</v>
      </c>
      <c r="D354">
        <v>40</v>
      </c>
      <c r="E354">
        <v>1</v>
      </c>
      <c r="F354">
        <v>1</v>
      </c>
    </row>
    <row r="355" spans="1:6">
      <c r="A355">
        <v>159216</v>
      </c>
      <c r="B355">
        <v>7013774</v>
      </c>
      <c r="C355" t="s">
        <v>399</v>
      </c>
      <c r="D355">
        <v>40</v>
      </c>
      <c r="E355">
        <v>1</v>
      </c>
      <c r="F355">
        <v>1</v>
      </c>
    </row>
    <row r="356" spans="1:6">
      <c r="A356" t="s">
        <v>403</v>
      </c>
      <c r="B356">
        <v>7013763</v>
      </c>
      <c r="C356" t="s">
        <v>404</v>
      </c>
      <c r="D356">
        <v>40</v>
      </c>
      <c r="E356">
        <v>1</v>
      </c>
      <c r="F356">
        <v>1</v>
      </c>
    </row>
    <row r="357" spans="1:6">
      <c r="A357">
        <v>159218</v>
      </c>
      <c r="B357">
        <v>7013775</v>
      </c>
      <c r="C357" t="s">
        <v>401</v>
      </c>
      <c r="D357">
        <v>40</v>
      </c>
      <c r="E357">
        <v>1</v>
      </c>
      <c r="F357">
        <v>1</v>
      </c>
    </row>
    <row r="358" spans="1:6">
      <c r="A358">
        <v>159219</v>
      </c>
      <c r="B358">
        <v>7013776</v>
      </c>
      <c r="C358" t="s">
        <v>398</v>
      </c>
      <c r="D358">
        <v>40</v>
      </c>
      <c r="E358">
        <v>1</v>
      </c>
      <c r="F358">
        <v>1</v>
      </c>
    </row>
    <row r="359" spans="1:6">
      <c r="A359">
        <v>159221</v>
      </c>
      <c r="B359">
        <v>7013752</v>
      </c>
      <c r="C359" t="s">
        <v>404</v>
      </c>
      <c r="D359">
        <v>40</v>
      </c>
      <c r="E359">
        <v>1</v>
      </c>
      <c r="F359">
        <v>1</v>
      </c>
    </row>
    <row r="360" spans="1:6">
      <c r="A360">
        <v>159223</v>
      </c>
      <c r="B360">
        <v>7013777</v>
      </c>
      <c r="C360" t="s">
        <v>397</v>
      </c>
      <c r="D360">
        <v>20</v>
      </c>
      <c r="E360">
        <v>1</v>
      </c>
      <c r="F360">
        <v>1</v>
      </c>
    </row>
    <row r="361" spans="1:6">
      <c r="A361">
        <v>159224</v>
      </c>
      <c r="B361">
        <v>7013753</v>
      </c>
      <c r="C361" t="s">
        <v>405</v>
      </c>
      <c r="D361">
        <v>20</v>
      </c>
      <c r="E361">
        <v>1</v>
      </c>
      <c r="F361">
        <v>1</v>
      </c>
    </row>
    <row r="362" spans="1:6">
      <c r="A362">
        <v>159225</v>
      </c>
      <c r="B362">
        <v>7013754</v>
      </c>
      <c r="C362" t="s">
        <v>406</v>
      </c>
      <c r="D362">
        <v>20</v>
      </c>
      <c r="E362">
        <v>1</v>
      </c>
      <c r="F362">
        <v>1</v>
      </c>
    </row>
    <row r="363" spans="1:6">
      <c r="A363">
        <v>159227</v>
      </c>
      <c r="B363">
        <v>7013778</v>
      </c>
      <c r="C363" t="s">
        <v>405</v>
      </c>
      <c r="D363">
        <v>20</v>
      </c>
      <c r="E363">
        <v>1</v>
      </c>
      <c r="F363">
        <v>1</v>
      </c>
    </row>
    <row r="364" spans="1:6">
      <c r="A364">
        <v>159228</v>
      </c>
      <c r="B364">
        <v>7013779</v>
      </c>
      <c r="C364" t="s">
        <v>406</v>
      </c>
      <c r="D364">
        <v>20</v>
      </c>
      <c r="E364">
        <v>1</v>
      </c>
      <c r="F364">
        <v>1</v>
      </c>
    </row>
    <row r="365" spans="1:6">
      <c r="A365">
        <v>159229</v>
      </c>
      <c r="B365">
        <v>7013780</v>
      </c>
      <c r="C365" t="s">
        <v>404</v>
      </c>
      <c r="D365">
        <v>40</v>
      </c>
      <c r="E365">
        <v>1</v>
      </c>
      <c r="F365">
        <v>1</v>
      </c>
    </row>
    <row r="366" spans="1:6">
      <c r="A366" t="s">
        <v>407</v>
      </c>
      <c r="B366">
        <v>7013764</v>
      </c>
      <c r="C366" t="s">
        <v>398</v>
      </c>
      <c r="D366">
        <v>40</v>
      </c>
      <c r="E366">
        <v>1</v>
      </c>
      <c r="F366">
        <v>1</v>
      </c>
    </row>
    <row r="367" spans="1:6">
      <c r="A367">
        <v>159247</v>
      </c>
      <c r="B367">
        <v>7013755</v>
      </c>
      <c r="C367" t="s">
        <v>408</v>
      </c>
      <c r="D367">
        <v>36</v>
      </c>
      <c r="E367">
        <v>1</v>
      </c>
      <c r="F367">
        <v>1</v>
      </c>
    </row>
    <row r="368" spans="1:6">
      <c r="A368">
        <v>159248</v>
      </c>
      <c r="B368">
        <v>7013756</v>
      </c>
      <c r="C368" t="s">
        <v>409</v>
      </c>
      <c r="D368">
        <v>36</v>
      </c>
      <c r="E368">
        <v>1</v>
      </c>
      <c r="F368">
        <v>1</v>
      </c>
    </row>
    <row r="369" spans="1:6">
      <c r="A369">
        <v>159249</v>
      </c>
      <c r="B369">
        <v>7013757</v>
      </c>
      <c r="C369" t="s">
        <v>410</v>
      </c>
      <c r="D369">
        <v>36</v>
      </c>
      <c r="E369">
        <v>1</v>
      </c>
      <c r="F369">
        <v>1</v>
      </c>
    </row>
    <row r="370" spans="1:6">
      <c r="A370">
        <v>159250</v>
      </c>
      <c r="B370">
        <v>7013758</v>
      </c>
      <c r="C370" t="s">
        <v>411</v>
      </c>
      <c r="D370">
        <v>36</v>
      </c>
      <c r="E370">
        <v>1</v>
      </c>
      <c r="F370">
        <v>1</v>
      </c>
    </row>
    <row r="371" spans="1:6">
      <c r="A371">
        <v>159260</v>
      </c>
      <c r="B371">
        <v>7013759</v>
      </c>
      <c r="C371" t="s">
        <v>412</v>
      </c>
      <c r="D371">
        <v>50</v>
      </c>
      <c r="E371">
        <v>1</v>
      </c>
      <c r="F371">
        <v>1</v>
      </c>
    </row>
    <row r="372" spans="1:6">
      <c r="A372" t="s">
        <v>413</v>
      </c>
      <c r="B372">
        <v>7013761</v>
      </c>
      <c r="C372" t="s">
        <v>412</v>
      </c>
      <c r="D372">
        <v>50</v>
      </c>
      <c r="E372">
        <v>1</v>
      </c>
      <c r="F372">
        <v>1</v>
      </c>
    </row>
    <row r="373" spans="1:6">
      <c r="A373">
        <v>159262</v>
      </c>
      <c r="B373">
        <v>7013760</v>
      </c>
      <c r="C373" t="s">
        <v>414</v>
      </c>
      <c r="D373">
        <v>50</v>
      </c>
      <c r="E373">
        <v>1</v>
      </c>
      <c r="F373">
        <v>1</v>
      </c>
    </row>
    <row r="374" spans="1:6">
      <c r="A374" t="s">
        <v>415</v>
      </c>
      <c r="B374">
        <v>7013762</v>
      </c>
      <c r="C374" t="s">
        <v>414</v>
      </c>
      <c r="D374">
        <v>50</v>
      </c>
      <c r="E374">
        <v>1</v>
      </c>
      <c r="F374">
        <v>1</v>
      </c>
    </row>
    <row r="375" spans="1:6">
      <c r="A375">
        <v>159264</v>
      </c>
      <c r="B375">
        <v>7013781</v>
      </c>
      <c r="C375" t="s">
        <v>416</v>
      </c>
      <c r="D375">
        <v>50</v>
      </c>
      <c r="E375">
        <v>1</v>
      </c>
      <c r="F375">
        <v>1</v>
      </c>
    </row>
    <row r="376" spans="1:6">
      <c r="A376" t="s">
        <v>417</v>
      </c>
      <c r="B376">
        <v>7013734</v>
      </c>
      <c r="C376" t="s">
        <v>416</v>
      </c>
      <c r="D376">
        <v>50</v>
      </c>
      <c r="E376">
        <v>1</v>
      </c>
      <c r="F376">
        <v>1</v>
      </c>
    </row>
    <row r="377" spans="1:6">
      <c r="A377">
        <v>159266</v>
      </c>
      <c r="B377">
        <v>7013782</v>
      </c>
      <c r="C377" t="s">
        <v>418</v>
      </c>
      <c r="D377">
        <v>50</v>
      </c>
      <c r="E377">
        <v>1</v>
      </c>
      <c r="F377">
        <v>1</v>
      </c>
    </row>
    <row r="378" spans="1:6">
      <c r="A378" t="s">
        <v>419</v>
      </c>
      <c r="B378">
        <v>7013735</v>
      </c>
      <c r="C378" t="s">
        <v>418</v>
      </c>
      <c r="D378">
        <v>50</v>
      </c>
      <c r="E378">
        <v>1</v>
      </c>
      <c r="F378">
        <v>1</v>
      </c>
    </row>
    <row r="379" spans="1:6">
      <c r="A379">
        <v>159268</v>
      </c>
      <c r="B379">
        <v>7013783</v>
      </c>
      <c r="C379" t="s">
        <v>412</v>
      </c>
      <c r="D379">
        <v>50</v>
      </c>
      <c r="E379">
        <v>1</v>
      </c>
      <c r="F379">
        <v>1</v>
      </c>
    </row>
    <row r="380" spans="1:6">
      <c r="A380">
        <v>159270</v>
      </c>
      <c r="B380">
        <v>7013784</v>
      </c>
      <c r="C380" t="s">
        <v>414</v>
      </c>
      <c r="D380">
        <v>50</v>
      </c>
      <c r="E380">
        <v>1</v>
      </c>
      <c r="F380">
        <v>1</v>
      </c>
    </row>
    <row r="381" spans="1:6">
      <c r="A381">
        <v>159272</v>
      </c>
      <c r="B381">
        <v>7013785</v>
      </c>
      <c r="C381" t="s">
        <v>416</v>
      </c>
      <c r="D381">
        <v>50</v>
      </c>
      <c r="E381">
        <v>1</v>
      </c>
      <c r="F381">
        <v>1</v>
      </c>
    </row>
    <row r="382" spans="1:6">
      <c r="A382">
        <v>159274</v>
      </c>
      <c r="B382">
        <v>7013786</v>
      </c>
      <c r="C382" t="s">
        <v>418</v>
      </c>
      <c r="D382">
        <v>50</v>
      </c>
      <c r="E382">
        <v>1</v>
      </c>
      <c r="F382">
        <v>1</v>
      </c>
    </row>
    <row r="383" spans="1:6">
      <c r="A383">
        <v>170101</v>
      </c>
      <c r="B383">
        <v>7013795</v>
      </c>
      <c r="C383" t="s">
        <v>420</v>
      </c>
      <c r="D383">
        <v>27</v>
      </c>
      <c r="E383">
        <v>1</v>
      </c>
      <c r="F383">
        <v>1</v>
      </c>
    </row>
    <row r="384" spans="1:6">
      <c r="A384">
        <v>170105</v>
      </c>
      <c r="B384">
        <v>7013796</v>
      </c>
      <c r="C384" t="s">
        <v>421</v>
      </c>
      <c r="D384">
        <v>27</v>
      </c>
      <c r="E384">
        <v>1</v>
      </c>
      <c r="F384">
        <v>1</v>
      </c>
    </row>
    <row r="385" spans="1:6">
      <c r="A385">
        <v>170111</v>
      </c>
      <c r="B385">
        <v>7013797</v>
      </c>
      <c r="C385" t="s">
        <v>422</v>
      </c>
      <c r="D385">
        <v>27</v>
      </c>
      <c r="E385">
        <v>1</v>
      </c>
      <c r="F385">
        <v>1</v>
      </c>
    </row>
    <row r="386" spans="1:6">
      <c r="A386">
        <v>170115</v>
      </c>
      <c r="B386">
        <v>7013798</v>
      </c>
      <c r="C386" t="s">
        <v>423</v>
      </c>
      <c r="D386">
        <v>27</v>
      </c>
      <c r="E386">
        <v>1</v>
      </c>
      <c r="F386">
        <v>1</v>
      </c>
    </row>
    <row r="387" spans="1:6">
      <c r="A387">
        <v>170121</v>
      </c>
      <c r="B387">
        <v>7018767</v>
      </c>
      <c r="C387" t="s">
        <v>424</v>
      </c>
      <c r="D387">
        <v>34</v>
      </c>
      <c r="E387">
        <v>1</v>
      </c>
      <c r="F387">
        <v>1</v>
      </c>
    </row>
    <row r="388" spans="1:6">
      <c r="A388">
        <v>170125</v>
      </c>
      <c r="B388">
        <v>7018768</v>
      </c>
      <c r="C388" t="s">
        <v>425</v>
      </c>
      <c r="D388">
        <v>34</v>
      </c>
      <c r="E388">
        <v>1</v>
      </c>
      <c r="F388">
        <v>1</v>
      </c>
    </row>
    <row r="389" spans="1:6">
      <c r="A389">
        <v>170131</v>
      </c>
      <c r="B389">
        <v>7018769</v>
      </c>
      <c r="C389" t="s">
        <v>426</v>
      </c>
      <c r="D389">
        <v>34</v>
      </c>
      <c r="E389">
        <v>1</v>
      </c>
      <c r="F389">
        <v>1</v>
      </c>
    </row>
    <row r="390" spans="1:6">
      <c r="A390">
        <v>170135</v>
      </c>
      <c r="B390">
        <v>7018771</v>
      </c>
      <c r="C390" t="s">
        <v>427</v>
      </c>
      <c r="D390">
        <v>34</v>
      </c>
      <c r="E390">
        <v>1</v>
      </c>
      <c r="F390">
        <v>1</v>
      </c>
    </row>
    <row r="391" spans="1:6">
      <c r="A391">
        <v>170161</v>
      </c>
      <c r="B391">
        <v>7019623</v>
      </c>
      <c r="C391" t="s">
        <v>428</v>
      </c>
      <c r="D391">
        <v>33</v>
      </c>
      <c r="E391">
        <v>1</v>
      </c>
      <c r="F391">
        <v>1</v>
      </c>
    </row>
    <row r="392" spans="1:6">
      <c r="A392">
        <v>170165</v>
      </c>
      <c r="B392">
        <v>7019624</v>
      </c>
      <c r="C392" t="s">
        <v>429</v>
      </c>
      <c r="D392">
        <v>33</v>
      </c>
      <c r="E392">
        <v>1</v>
      </c>
      <c r="F392">
        <v>1</v>
      </c>
    </row>
    <row r="393" spans="1:6">
      <c r="A393">
        <v>170171</v>
      </c>
      <c r="B393">
        <v>7019653</v>
      </c>
      <c r="C393" t="s">
        <v>430</v>
      </c>
      <c r="D393">
        <v>33</v>
      </c>
      <c r="E393">
        <v>1</v>
      </c>
      <c r="F393">
        <v>1</v>
      </c>
    </row>
    <row r="394" spans="1:6">
      <c r="A394">
        <v>170175</v>
      </c>
      <c r="B394">
        <v>7019654</v>
      </c>
      <c r="C394" t="s">
        <v>431</v>
      </c>
      <c r="D394">
        <v>33</v>
      </c>
      <c r="E394">
        <v>1</v>
      </c>
      <c r="F394">
        <v>1</v>
      </c>
    </row>
    <row r="395" spans="1:6">
      <c r="A395">
        <v>170201</v>
      </c>
      <c r="B395">
        <v>7213293</v>
      </c>
      <c r="C395" t="s">
        <v>432</v>
      </c>
      <c r="D395">
        <v>55</v>
      </c>
      <c r="E395">
        <v>1</v>
      </c>
      <c r="F395">
        <v>1</v>
      </c>
    </row>
    <row r="396" spans="1:6">
      <c r="A396">
        <v>170202</v>
      </c>
      <c r="B396">
        <v>7213294</v>
      </c>
      <c r="C396" t="s">
        <v>433</v>
      </c>
      <c r="D396">
        <v>55</v>
      </c>
      <c r="E396">
        <v>1</v>
      </c>
      <c r="F396">
        <v>1</v>
      </c>
    </row>
    <row r="397" spans="1:6">
      <c r="A397">
        <v>170203</v>
      </c>
      <c r="B397">
        <v>7213295</v>
      </c>
      <c r="C397" t="s">
        <v>434</v>
      </c>
      <c r="D397">
        <v>74</v>
      </c>
      <c r="E397">
        <v>1</v>
      </c>
      <c r="F397">
        <v>1</v>
      </c>
    </row>
    <row r="398" spans="1:6">
      <c r="A398">
        <v>170204</v>
      </c>
      <c r="B398">
        <v>7213296</v>
      </c>
      <c r="C398" t="s">
        <v>435</v>
      </c>
      <c r="D398">
        <v>74</v>
      </c>
      <c r="E398">
        <v>1</v>
      </c>
      <c r="F398">
        <v>1</v>
      </c>
    </row>
    <row r="399" spans="1:6">
      <c r="A399">
        <v>170205</v>
      </c>
      <c r="B399">
        <v>7213297</v>
      </c>
      <c r="C399" t="s">
        <v>436</v>
      </c>
      <c r="D399">
        <v>55</v>
      </c>
      <c r="E399">
        <v>1</v>
      </c>
      <c r="F399">
        <v>1</v>
      </c>
    </row>
    <row r="400" spans="1:6">
      <c r="A400">
        <v>170206</v>
      </c>
      <c r="B400">
        <v>7213298</v>
      </c>
      <c r="C400" t="s">
        <v>437</v>
      </c>
      <c r="D400">
        <v>55</v>
      </c>
      <c r="E400">
        <v>1</v>
      </c>
      <c r="F400">
        <v>1</v>
      </c>
    </row>
    <row r="401" spans="1:6">
      <c r="A401">
        <v>170207</v>
      </c>
      <c r="B401">
        <v>7213299</v>
      </c>
      <c r="C401" t="s">
        <v>438</v>
      </c>
      <c r="D401">
        <v>74</v>
      </c>
      <c r="E401">
        <v>1</v>
      </c>
      <c r="F401">
        <v>1</v>
      </c>
    </row>
    <row r="402" spans="1:6">
      <c r="A402">
        <v>170208</v>
      </c>
      <c r="B402">
        <v>7213306</v>
      </c>
      <c r="C402" t="s">
        <v>439</v>
      </c>
      <c r="D402">
        <v>74</v>
      </c>
      <c r="E402">
        <v>1</v>
      </c>
      <c r="F402">
        <v>1</v>
      </c>
    </row>
    <row r="403" spans="1:6">
      <c r="A403">
        <v>170209</v>
      </c>
      <c r="B403">
        <v>7215244</v>
      </c>
      <c r="C403" t="s">
        <v>440</v>
      </c>
      <c r="D403">
        <v>89</v>
      </c>
      <c r="E403">
        <v>1</v>
      </c>
      <c r="F403">
        <v>1</v>
      </c>
    </row>
    <row r="404" spans="1:6">
      <c r="A404">
        <v>170210</v>
      </c>
      <c r="B404">
        <v>7215245</v>
      </c>
      <c r="C404" t="s">
        <v>441</v>
      </c>
      <c r="D404">
        <v>89</v>
      </c>
      <c r="E404">
        <v>1</v>
      </c>
      <c r="F404">
        <v>1</v>
      </c>
    </row>
    <row r="405" spans="1:6">
      <c r="A405">
        <v>170211</v>
      </c>
      <c r="B405">
        <v>7215246</v>
      </c>
      <c r="C405" t="s">
        <v>442</v>
      </c>
      <c r="D405">
        <v>89</v>
      </c>
      <c r="E405">
        <v>1</v>
      </c>
      <c r="F405">
        <v>1</v>
      </c>
    </row>
    <row r="406" spans="1:6">
      <c r="A406">
        <v>170212</v>
      </c>
      <c r="B406">
        <v>7215247</v>
      </c>
      <c r="C406" t="s">
        <v>443</v>
      </c>
      <c r="D406">
        <v>89</v>
      </c>
      <c r="E406">
        <v>1</v>
      </c>
      <c r="F406">
        <v>1</v>
      </c>
    </row>
    <row r="407" spans="1:6">
      <c r="A407">
        <v>180002</v>
      </c>
      <c r="B407">
        <v>7018839</v>
      </c>
      <c r="C407" t="s">
        <v>444</v>
      </c>
      <c r="D407">
        <v>40</v>
      </c>
      <c r="E407">
        <v>1</v>
      </c>
      <c r="F407">
        <v>1</v>
      </c>
    </row>
    <row r="408" spans="1:6">
      <c r="A408">
        <v>180006</v>
      </c>
      <c r="B408">
        <v>7018841</v>
      </c>
      <c r="C408" t="s">
        <v>445</v>
      </c>
      <c r="D408">
        <v>40</v>
      </c>
      <c r="E408">
        <v>1</v>
      </c>
      <c r="F408">
        <v>1</v>
      </c>
    </row>
    <row r="409" spans="1:6">
      <c r="A409">
        <v>180012</v>
      </c>
      <c r="B409">
        <v>7018843</v>
      </c>
      <c r="C409" t="s">
        <v>446</v>
      </c>
      <c r="D409">
        <v>35</v>
      </c>
      <c r="E409">
        <v>1</v>
      </c>
      <c r="F409">
        <v>1</v>
      </c>
    </row>
    <row r="410" spans="1:6">
      <c r="A410">
        <v>180016</v>
      </c>
      <c r="B410">
        <v>7018846</v>
      </c>
      <c r="C410" t="s">
        <v>447</v>
      </c>
      <c r="D410">
        <v>35</v>
      </c>
      <c r="E410">
        <v>1</v>
      </c>
      <c r="F410">
        <v>1</v>
      </c>
    </row>
    <row r="411" spans="1:6">
      <c r="A411">
        <v>180022</v>
      </c>
      <c r="B411">
        <v>7019876</v>
      </c>
      <c r="C411" t="s">
        <v>448</v>
      </c>
      <c r="D411">
        <v>27</v>
      </c>
      <c r="E411">
        <v>1</v>
      </c>
      <c r="F411">
        <v>1</v>
      </c>
    </row>
    <row r="412" spans="1:6">
      <c r="A412">
        <v>180026</v>
      </c>
      <c r="B412">
        <v>7019878</v>
      </c>
      <c r="C412" t="s">
        <v>449</v>
      </c>
      <c r="D412">
        <v>27</v>
      </c>
      <c r="E412">
        <v>1</v>
      </c>
      <c r="F412">
        <v>1</v>
      </c>
    </row>
    <row r="413" spans="1:6">
      <c r="A413">
        <v>180032</v>
      </c>
      <c r="B413">
        <v>7019879</v>
      </c>
      <c r="C413" t="s">
        <v>450</v>
      </c>
      <c r="D413">
        <v>27</v>
      </c>
      <c r="E413">
        <v>1</v>
      </c>
      <c r="F413">
        <v>1</v>
      </c>
    </row>
    <row r="414" spans="1:6">
      <c r="A414">
        <v>180036</v>
      </c>
      <c r="B414">
        <v>7019882</v>
      </c>
      <c r="C414" t="s">
        <v>451</v>
      </c>
      <c r="D414">
        <v>27</v>
      </c>
      <c r="E414">
        <v>1</v>
      </c>
      <c r="F414">
        <v>1</v>
      </c>
    </row>
    <row r="415" spans="1:6">
      <c r="A415">
        <v>180042</v>
      </c>
      <c r="B415">
        <v>7019883</v>
      </c>
      <c r="C415" t="s">
        <v>452</v>
      </c>
      <c r="D415">
        <v>27</v>
      </c>
      <c r="E415">
        <v>1</v>
      </c>
      <c r="F415">
        <v>1</v>
      </c>
    </row>
    <row r="416" spans="1:6">
      <c r="A416">
        <v>180046</v>
      </c>
      <c r="B416">
        <v>7019884</v>
      </c>
      <c r="C416" t="s">
        <v>453</v>
      </c>
      <c r="D416">
        <v>27</v>
      </c>
      <c r="E416">
        <v>1</v>
      </c>
      <c r="F416">
        <v>1</v>
      </c>
    </row>
    <row r="417" spans="1:6">
      <c r="A417">
        <v>180052</v>
      </c>
      <c r="B417">
        <v>7018849</v>
      </c>
      <c r="C417" t="s">
        <v>454</v>
      </c>
      <c r="D417">
        <v>40</v>
      </c>
      <c r="E417">
        <v>1</v>
      </c>
      <c r="F417">
        <v>1</v>
      </c>
    </row>
    <row r="418" spans="1:6">
      <c r="A418">
        <v>180056</v>
      </c>
      <c r="B418">
        <v>7018852</v>
      </c>
      <c r="C418" t="s">
        <v>455</v>
      </c>
      <c r="D418">
        <v>40</v>
      </c>
      <c r="E418">
        <v>1</v>
      </c>
      <c r="F418">
        <v>1</v>
      </c>
    </row>
    <row r="419" spans="1:6">
      <c r="A419">
        <v>180062</v>
      </c>
      <c r="B419">
        <v>7018883</v>
      </c>
      <c r="C419" t="s">
        <v>456</v>
      </c>
      <c r="D419">
        <v>35</v>
      </c>
      <c r="E419">
        <v>1</v>
      </c>
      <c r="F419">
        <v>1</v>
      </c>
    </row>
    <row r="420" spans="1:6">
      <c r="A420">
        <v>180066</v>
      </c>
      <c r="B420">
        <v>7018884</v>
      </c>
      <c r="C420" t="s">
        <v>457</v>
      </c>
      <c r="D420">
        <v>35</v>
      </c>
      <c r="E420">
        <v>1</v>
      </c>
      <c r="F420">
        <v>1</v>
      </c>
    </row>
    <row r="421" spans="1:6">
      <c r="A421">
        <v>180303</v>
      </c>
      <c r="B421">
        <v>7019315</v>
      </c>
      <c r="C421" t="s">
        <v>458</v>
      </c>
      <c r="D421">
        <v>9</v>
      </c>
      <c r="E421">
        <v>1</v>
      </c>
      <c r="F421">
        <v>1</v>
      </c>
    </row>
    <row r="422" spans="1:6">
      <c r="A422">
        <v>180307</v>
      </c>
      <c r="B422">
        <v>7019344</v>
      </c>
      <c r="C422" t="s">
        <v>459</v>
      </c>
      <c r="D422">
        <v>9</v>
      </c>
      <c r="E422">
        <v>1</v>
      </c>
      <c r="F422">
        <v>1</v>
      </c>
    </row>
    <row r="423" spans="1:6">
      <c r="A423">
        <v>180311</v>
      </c>
      <c r="B423">
        <v>7019345</v>
      </c>
      <c r="C423" t="s">
        <v>460</v>
      </c>
      <c r="D423">
        <v>9</v>
      </c>
      <c r="E423">
        <v>1</v>
      </c>
      <c r="F423">
        <v>1</v>
      </c>
    </row>
    <row r="424" spans="1:6">
      <c r="A424">
        <v>180315</v>
      </c>
      <c r="B424">
        <v>7019346</v>
      </c>
      <c r="C424" t="s">
        <v>461</v>
      </c>
      <c r="D424">
        <v>9</v>
      </c>
      <c r="E424">
        <v>1</v>
      </c>
      <c r="F424">
        <v>1</v>
      </c>
    </row>
    <row r="425" spans="1:6">
      <c r="A425">
        <v>180323</v>
      </c>
      <c r="B425">
        <v>7019348</v>
      </c>
      <c r="C425" t="s">
        <v>462</v>
      </c>
      <c r="D425">
        <v>19</v>
      </c>
      <c r="E425">
        <v>1</v>
      </c>
      <c r="F425">
        <v>1</v>
      </c>
    </row>
    <row r="426" spans="1:6">
      <c r="A426">
        <v>180327</v>
      </c>
      <c r="B426">
        <v>7019349</v>
      </c>
      <c r="C426" t="s">
        <v>463</v>
      </c>
      <c r="D426">
        <v>19</v>
      </c>
      <c r="E426">
        <v>1</v>
      </c>
      <c r="F426">
        <v>1</v>
      </c>
    </row>
    <row r="427" spans="1:6">
      <c r="A427">
        <v>180331</v>
      </c>
      <c r="B427">
        <v>7019350</v>
      </c>
      <c r="C427" t="s">
        <v>464</v>
      </c>
      <c r="D427">
        <v>19</v>
      </c>
      <c r="E427">
        <v>1</v>
      </c>
      <c r="F427">
        <v>1</v>
      </c>
    </row>
    <row r="428" spans="1:6">
      <c r="A428">
        <v>180335</v>
      </c>
      <c r="B428">
        <v>7019351</v>
      </c>
      <c r="C428" t="s">
        <v>465</v>
      </c>
      <c r="D428">
        <v>19</v>
      </c>
      <c r="E428">
        <v>1</v>
      </c>
      <c r="F428">
        <v>1</v>
      </c>
    </row>
    <row r="429" spans="1:6">
      <c r="A429">
        <v>180363</v>
      </c>
      <c r="B429">
        <v>7019353</v>
      </c>
      <c r="C429" t="s">
        <v>466</v>
      </c>
      <c r="D429">
        <v>38</v>
      </c>
      <c r="E429">
        <v>1</v>
      </c>
      <c r="F429">
        <v>1</v>
      </c>
    </row>
    <row r="430" spans="1:6">
      <c r="A430">
        <v>180367</v>
      </c>
      <c r="B430">
        <v>7019354</v>
      </c>
      <c r="C430" t="s">
        <v>467</v>
      </c>
      <c r="D430">
        <v>38</v>
      </c>
      <c r="E430">
        <v>1</v>
      </c>
      <c r="F430">
        <v>1</v>
      </c>
    </row>
    <row r="431" spans="1:6">
      <c r="A431">
        <v>180371</v>
      </c>
      <c r="B431">
        <v>7019355</v>
      </c>
      <c r="C431" t="s">
        <v>468</v>
      </c>
      <c r="D431">
        <v>38</v>
      </c>
      <c r="E431">
        <v>1</v>
      </c>
      <c r="F431">
        <v>1</v>
      </c>
    </row>
    <row r="432" spans="1:6">
      <c r="A432">
        <v>180375</v>
      </c>
      <c r="B432">
        <v>7019356</v>
      </c>
      <c r="C432" t="s">
        <v>469</v>
      </c>
      <c r="D432">
        <v>38</v>
      </c>
      <c r="E432">
        <v>1</v>
      </c>
      <c r="F432">
        <v>1</v>
      </c>
    </row>
    <row r="433" spans="1:6">
      <c r="A433">
        <v>180383</v>
      </c>
      <c r="B433">
        <v>7019358</v>
      </c>
      <c r="C433" t="s">
        <v>470</v>
      </c>
      <c r="D433">
        <v>14</v>
      </c>
      <c r="E433">
        <v>1</v>
      </c>
      <c r="F433">
        <v>1</v>
      </c>
    </row>
    <row r="434" spans="1:6">
      <c r="A434">
        <v>180387</v>
      </c>
      <c r="B434">
        <v>7019359</v>
      </c>
      <c r="C434" t="s">
        <v>471</v>
      </c>
      <c r="D434">
        <v>14</v>
      </c>
      <c r="E434">
        <v>1</v>
      </c>
      <c r="F434">
        <v>1</v>
      </c>
    </row>
    <row r="435" spans="1:6">
      <c r="A435">
        <v>180391</v>
      </c>
      <c r="B435">
        <v>7019360</v>
      </c>
      <c r="C435" t="s">
        <v>472</v>
      </c>
      <c r="D435">
        <v>14</v>
      </c>
      <c r="E435">
        <v>1</v>
      </c>
      <c r="F435">
        <v>1</v>
      </c>
    </row>
    <row r="436" spans="1:6">
      <c r="A436">
        <v>180395</v>
      </c>
      <c r="B436">
        <v>7019361</v>
      </c>
      <c r="C436" t="s">
        <v>473</v>
      </c>
      <c r="D436">
        <v>14</v>
      </c>
      <c r="E436">
        <v>1</v>
      </c>
      <c r="F436">
        <v>1</v>
      </c>
    </row>
    <row r="437" spans="1:6">
      <c r="A437">
        <v>262401</v>
      </c>
      <c r="B437">
        <v>7400597</v>
      </c>
      <c r="C437" t="s">
        <v>474</v>
      </c>
      <c r="D437">
        <v>12</v>
      </c>
      <c r="E437">
        <v>1</v>
      </c>
      <c r="F437">
        <v>1</v>
      </c>
    </row>
    <row r="438" spans="1:6">
      <c r="A438">
        <v>262403</v>
      </c>
      <c r="B438">
        <v>7400598</v>
      </c>
      <c r="C438" t="s">
        <v>475</v>
      </c>
      <c r="D438">
        <v>12</v>
      </c>
      <c r="E438">
        <v>1</v>
      </c>
      <c r="F438">
        <v>1</v>
      </c>
    </row>
    <row r="439" spans="1:6">
      <c r="A439">
        <v>262405</v>
      </c>
      <c r="B439">
        <v>7400599</v>
      </c>
      <c r="C439" t="s">
        <v>476</v>
      </c>
      <c r="D439">
        <v>22</v>
      </c>
      <c r="E439">
        <v>1</v>
      </c>
      <c r="F439">
        <v>1</v>
      </c>
    </row>
    <row r="440" spans="1:6">
      <c r="A440">
        <v>262407</v>
      </c>
      <c r="B440">
        <v>7400600</v>
      </c>
      <c r="C440" t="s">
        <v>477</v>
      </c>
      <c r="D440">
        <v>22</v>
      </c>
      <c r="E440">
        <v>1</v>
      </c>
      <c r="F440">
        <v>1</v>
      </c>
    </row>
    <row r="441" spans="1:6">
      <c r="A441">
        <v>262503</v>
      </c>
      <c r="B441">
        <v>7437255</v>
      </c>
      <c r="C441" t="s">
        <v>478</v>
      </c>
      <c r="D441">
        <v>30</v>
      </c>
      <c r="E441">
        <v>1</v>
      </c>
      <c r="F441">
        <v>1</v>
      </c>
    </row>
    <row r="442" spans="1:6">
      <c r="A442">
        <v>262504</v>
      </c>
      <c r="B442">
        <v>7401223</v>
      </c>
      <c r="C442" t="s">
        <v>479</v>
      </c>
      <c r="D442">
        <v>30</v>
      </c>
      <c r="E442">
        <v>1</v>
      </c>
      <c r="F442">
        <v>1</v>
      </c>
    </row>
    <row r="443" spans="1:6">
      <c r="A443">
        <v>262505</v>
      </c>
      <c r="B443">
        <v>7437256</v>
      </c>
      <c r="C443" t="s">
        <v>480</v>
      </c>
      <c r="D443">
        <v>30</v>
      </c>
      <c r="E443">
        <v>1</v>
      </c>
      <c r="F443">
        <v>1</v>
      </c>
    </row>
    <row r="444" spans="1:6">
      <c r="A444">
        <v>262506</v>
      </c>
      <c r="B444">
        <v>7401224</v>
      </c>
      <c r="C444" t="s">
        <v>481</v>
      </c>
      <c r="D444">
        <v>30</v>
      </c>
      <c r="E444">
        <v>1</v>
      </c>
      <c r="F444">
        <v>1</v>
      </c>
    </row>
    <row r="445" spans="1:6">
      <c r="A445">
        <v>262507</v>
      </c>
      <c r="B445">
        <v>7437257</v>
      </c>
      <c r="C445" t="s">
        <v>482</v>
      </c>
      <c r="D445">
        <v>30</v>
      </c>
      <c r="E445">
        <v>1</v>
      </c>
      <c r="F445">
        <v>1</v>
      </c>
    </row>
    <row r="446" spans="1:6">
      <c r="A446">
        <v>262509</v>
      </c>
      <c r="B446">
        <v>7401225</v>
      </c>
      <c r="C446" t="s">
        <v>483</v>
      </c>
      <c r="D446">
        <v>30</v>
      </c>
      <c r="E446">
        <v>1</v>
      </c>
      <c r="F446">
        <v>1</v>
      </c>
    </row>
    <row r="447" spans="1:6">
      <c r="A447">
        <v>262528</v>
      </c>
      <c r="B447">
        <v>7400603</v>
      </c>
      <c r="C447" t="s">
        <v>484</v>
      </c>
      <c r="D447">
        <v>46</v>
      </c>
      <c r="E447">
        <v>1</v>
      </c>
      <c r="F447">
        <v>1</v>
      </c>
    </row>
    <row r="448" spans="1:6">
      <c r="A448">
        <v>262529</v>
      </c>
      <c r="B448">
        <v>0</v>
      </c>
      <c r="C448" t="s">
        <v>485</v>
      </c>
      <c r="D448">
        <v>46</v>
      </c>
      <c r="E448">
        <v>1</v>
      </c>
      <c r="F448">
        <v>1</v>
      </c>
    </row>
    <row r="449" spans="1:6">
      <c r="A449">
        <v>262530</v>
      </c>
      <c r="B449">
        <v>7401226</v>
      </c>
      <c r="C449" t="s">
        <v>486</v>
      </c>
      <c r="D449">
        <v>46</v>
      </c>
      <c r="E449">
        <v>1</v>
      </c>
      <c r="F449">
        <v>1</v>
      </c>
    </row>
    <row r="450" spans="1:6">
      <c r="A450">
        <v>262531</v>
      </c>
      <c r="B450">
        <v>0</v>
      </c>
      <c r="C450" t="s">
        <v>487</v>
      </c>
      <c r="D450">
        <v>46</v>
      </c>
      <c r="E450">
        <v>1</v>
      </c>
      <c r="F450">
        <v>1</v>
      </c>
    </row>
    <row r="451" spans="1:6">
      <c r="A451">
        <v>262532</v>
      </c>
      <c r="B451">
        <v>7400634</v>
      </c>
      <c r="C451" t="s">
        <v>488</v>
      </c>
      <c r="D451">
        <v>46</v>
      </c>
      <c r="E451">
        <v>1</v>
      </c>
      <c r="F451">
        <v>1</v>
      </c>
    </row>
    <row r="452" spans="1:6">
      <c r="A452">
        <v>262533</v>
      </c>
      <c r="B452">
        <v>0</v>
      </c>
      <c r="C452" t="s">
        <v>489</v>
      </c>
      <c r="D452">
        <v>46</v>
      </c>
      <c r="E452">
        <v>1</v>
      </c>
      <c r="F452">
        <v>1</v>
      </c>
    </row>
    <row r="453" spans="1:6">
      <c r="A453">
        <v>262534</v>
      </c>
      <c r="B453">
        <v>7401227</v>
      </c>
      <c r="C453" t="s">
        <v>490</v>
      </c>
      <c r="D453">
        <v>46</v>
      </c>
      <c r="E453">
        <v>1</v>
      </c>
      <c r="F453">
        <v>1</v>
      </c>
    </row>
    <row r="454" spans="1:6">
      <c r="A454">
        <v>262535</v>
      </c>
      <c r="B454">
        <v>0</v>
      </c>
      <c r="C454" t="s">
        <v>491</v>
      </c>
      <c r="D454">
        <v>46</v>
      </c>
      <c r="E454">
        <v>1</v>
      </c>
      <c r="F454">
        <v>1</v>
      </c>
    </row>
    <row r="455" spans="1:6">
      <c r="A455">
        <v>262536</v>
      </c>
      <c r="B455">
        <v>7400635</v>
      </c>
      <c r="C455" t="s">
        <v>492</v>
      </c>
      <c r="D455">
        <v>46</v>
      </c>
      <c r="E455">
        <v>1</v>
      </c>
      <c r="F455">
        <v>1</v>
      </c>
    </row>
    <row r="456" spans="1:6">
      <c r="A456">
        <v>262538</v>
      </c>
      <c r="B456">
        <v>7401228</v>
      </c>
      <c r="C456" t="s">
        <v>493</v>
      </c>
      <c r="D456">
        <v>46</v>
      </c>
      <c r="E456">
        <v>1</v>
      </c>
      <c r="F456">
        <v>1</v>
      </c>
    </row>
    <row r="457" spans="1:6">
      <c r="A457">
        <v>262540</v>
      </c>
      <c r="B457">
        <v>0</v>
      </c>
      <c r="C457" t="s">
        <v>494</v>
      </c>
      <c r="D457">
        <v>46</v>
      </c>
      <c r="E457">
        <v>1</v>
      </c>
      <c r="F457">
        <v>1</v>
      </c>
    </row>
    <row r="458" spans="1:6">
      <c r="A458">
        <v>262542</v>
      </c>
      <c r="B458">
        <v>0</v>
      </c>
      <c r="C458" t="s">
        <v>495</v>
      </c>
      <c r="D458">
        <v>46</v>
      </c>
      <c r="E458">
        <v>1</v>
      </c>
      <c r="F458">
        <v>1</v>
      </c>
    </row>
    <row r="459" spans="1:6">
      <c r="A459">
        <v>281301</v>
      </c>
      <c r="B459">
        <v>7464300</v>
      </c>
      <c r="C459" t="s">
        <v>496</v>
      </c>
      <c r="D459">
        <v>10</v>
      </c>
      <c r="E459">
        <v>1</v>
      </c>
      <c r="F459">
        <v>1</v>
      </c>
    </row>
    <row r="460" spans="1:6">
      <c r="A460">
        <v>281303</v>
      </c>
      <c r="B460">
        <v>7464301</v>
      </c>
      <c r="C460" t="s">
        <v>497</v>
      </c>
      <c r="D460">
        <v>10</v>
      </c>
      <c r="E460">
        <v>1</v>
      </c>
      <c r="F460">
        <v>1</v>
      </c>
    </row>
    <row r="461" spans="1:6">
      <c r="A461">
        <v>281321</v>
      </c>
      <c r="B461">
        <v>7464302</v>
      </c>
      <c r="C461" t="s">
        <v>498</v>
      </c>
      <c r="D461">
        <v>10</v>
      </c>
      <c r="E461">
        <v>1</v>
      </c>
      <c r="F461">
        <v>1</v>
      </c>
    </row>
    <row r="462" spans="1:6">
      <c r="A462">
        <v>281323</v>
      </c>
      <c r="B462">
        <v>7464303</v>
      </c>
      <c r="C462" t="s">
        <v>499</v>
      </c>
      <c r="D462">
        <v>10</v>
      </c>
      <c r="E462">
        <v>1</v>
      </c>
      <c r="F462">
        <v>1</v>
      </c>
    </row>
    <row r="463" spans="1:6">
      <c r="A463">
        <v>281401</v>
      </c>
      <c r="B463">
        <v>7468493</v>
      </c>
      <c r="C463" t="s">
        <v>500</v>
      </c>
      <c r="D463">
        <v>10</v>
      </c>
      <c r="E463">
        <v>1</v>
      </c>
      <c r="F463">
        <v>1</v>
      </c>
    </row>
    <row r="464" spans="1:6">
      <c r="A464">
        <v>281403</v>
      </c>
      <c r="B464">
        <v>7464298</v>
      </c>
      <c r="C464" t="s">
        <v>501</v>
      </c>
      <c r="D464">
        <v>10</v>
      </c>
      <c r="E464">
        <v>1</v>
      </c>
      <c r="F464">
        <v>1</v>
      </c>
    </row>
    <row r="465" spans="1:6">
      <c r="A465">
        <v>281421</v>
      </c>
      <c r="B465">
        <v>7468494</v>
      </c>
      <c r="C465" t="s">
        <v>502</v>
      </c>
      <c r="D465">
        <v>10</v>
      </c>
      <c r="E465">
        <v>1</v>
      </c>
      <c r="F465">
        <v>1</v>
      </c>
    </row>
    <row r="466" spans="1:6">
      <c r="A466">
        <v>281423</v>
      </c>
      <c r="B466">
        <v>7464299</v>
      </c>
      <c r="C466" t="s">
        <v>503</v>
      </c>
      <c r="D466">
        <v>10</v>
      </c>
      <c r="E466">
        <v>1</v>
      </c>
      <c r="F466">
        <v>1</v>
      </c>
    </row>
    <row r="467" spans="1:6">
      <c r="A467">
        <v>281501</v>
      </c>
      <c r="B467" t="s">
        <v>901</v>
      </c>
      <c r="C467" t="s">
        <v>504</v>
      </c>
      <c r="D467">
        <v>10</v>
      </c>
      <c r="E467">
        <v>1</v>
      </c>
      <c r="F467">
        <v>1</v>
      </c>
    </row>
    <row r="468" spans="1:6">
      <c r="A468">
        <v>281503</v>
      </c>
      <c r="B468">
        <v>7467973</v>
      </c>
      <c r="C468" t="s">
        <v>505</v>
      </c>
      <c r="D468">
        <v>10</v>
      </c>
      <c r="E468">
        <v>1</v>
      </c>
      <c r="F468">
        <v>1</v>
      </c>
    </row>
    <row r="469" spans="1:6">
      <c r="A469">
        <v>281513</v>
      </c>
      <c r="B469" t="s">
        <v>902</v>
      </c>
      <c r="C469" t="s">
        <v>506</v>
      </c>
      <c r="D469">
        <v>15</v>
      </c>
      <c r="E469">
        <v>1</v>
      </c>
      <c r="F469">
        <v>1</v>
      </c>
    </row>
    <row r="470" spans="1:6">
      <c r="A470">
        <v>281515</v>
      </c>
      <c r="B470">
        <v>7467975</v>
      </c>
      <c r="C470" t="s">
        <v>507</v>
      </c>
      <c r="D470">
        <v>15</v>
      </c>
      <c r="E470">
        <v>1</v>
      </c>
      <c r="F470">
        <v>1</v>
      </c>
    </row>
    <row r="471" spans="1:6">
      <c r="A471">
        <v>281521</v>
      </c>
      <c r="B471" t="s">
        <v>903</v>
      </c>
      <c r="C471" t="s">
        <v>508</v>
      </c>
      <c r="D471">
        <v>10</v>
      </c>
      <c r="E471">
        <v>1</v>
      </c>
      <c r="F471">
        <v>1</v>
      </c>
    </row>
    <row r="472" spans="1:6">
      <c r="A472">
        <v>281523</v>
      </c>
      <c r="B472">
        <v>7464285</v>
      </c>
      <c r="C472" t="s">
        <v>509</v>
      </c>
      <c r="D472">
        <v>10</v>
      </c>
      <c r="E472">
        <v>1</v>
      </c>
      <c r="F472">
        <v>1</v>
      </c>
    </row>
    <row r="473" spans="1:6">
      <c r="A473">
        <v>281525</v>
      </c>
      <c r="B473" t="s">
        <v>904</v>
      </c>
      <c r="C473" t="s">
        <v>510</v>
      </c>
      <c r="D473">
        <v>15</v>
      </c>
      <c r="E473">
        <v>1</v>
      </c>
      <c r="F473">
        <v>1</v>
      </c>
    </row>
    <row r="474" spans="1:6">
      <c r="A474">
        <v>281526</v>
      </c>
      <c r="B474">
        <v>7464286</v>
      </c>
      <c r="C474" t="s">
        <v>511</v>
      </c>
      <c r="D474">
        <v>15</v>
      </c>
      <c r="E474">
        <v>1</v>
      </c>
      <c r="F474">
        <v>1</v>
      </c>
    </row>
    <row r="475" spans="1:6">
      <c r="A475">
        <v>281601</v>
      </c>
      <c r="B475">
        <v>7464287</v>
      </c>
      <c r="C475" t="s">
        <v>512</v>
      </c>
      <c r="D475">
        <v>10</v>
      </c>
      <c r="E475">
        <v>1</v>
      </c>
      <c r="F475">
        <v>1</v>
      </c>
    </row>
    <row r="476" spans="1:6">
      <c r="A476">
        <v>281603</v>
      </c>
      <c r="B476">
        <v>7464288</v>
      </c>
      <c r="C476" t="s">
        <v>513</v>
      </c>
      <c r="D476">
        <v>10</v>
      </c>
      <c r="E476">
        <v>1</v>
      </c>
      <c r="F476">
        <v>1</v>
      </c>
    </row>
    <row r="477" spans="1:6">
      <c r="A477">
        <v>281613</v>
      </c>
      <c r="B477">
        <v>7464293</v>
      </c>
      <c r="C477" t="s">
        <v>514</v>
      </c>
      <c r="D477">
        <v>15</v>
      </c>
      <c r="E477">
        <v>1</v>
      </c>
      <c r="F477">
        <v>1</v>
      </c>
    </row>
    <row r="478" spans="1:6">
      <c r="A478">
        <v>281615</v>
      </c>
      <c r="B478">
        <v>7464295</v>
      </c>
      <c r="C478" t="s">
        <v>515</v>
      </c>
      <c r="D478">
        <v>15</v>
      </c>
      <c r="E478">
        <v>1</v>
      </c>
      <c r="F478">
        <v>1</v>
      </c>
    </row>
    <row r="479" spans="1:6">
      <c r="A479">
        <v>281621</v>
      </c>
      <c r="B479">
        <v>7464289</v>
      </c>
      <c r="C479" t="s">
        <v>516</v>
      </c>
      <c r="D479">
        <v>10</v>
      </c>
      <c r="E479">
        <v>1</v>
      </c>
      <c r="F479">
        <v>1</v>
      </c>
    </row>
    <row r="480" spans="1:6">
      <c r="A480">
        <v>281623</v>
      </c>
      <c r="B480">
        <v>7464291</v>
      </c>
      <c r="C480" t="s">
        <v>517</v>
      </c>
      <c r="D480">
        <v>10</v>
      </c>
      <c r="E480">
        <v>1</v>
      </c>
      <c r="F480">
        <v>1</v>
      </c>
    </row>
    <row r="481" spans="1:6">
      <c r="A481">
        <v>281625</v>
      </c>
      <c r="B481">
        <v>7464296</v>
      </c>
      <c r="C481" t="s">
        <v>518</v>
      </c>
      <c r="D481">
        <v>15</v>
      </c>
      <c r="E481">
        <v>1</v>
      </c>
      <c r="F481">
        <v>1</v>
      </c>
    </row>
    <row r="482" spans="1:6">
      <c r="A482">
        <v>281627</v>
      </c>
      <c r="B482">
        <v>7464297</v>
      </c>
      <c r="C482" t="s">
        <v>519</v>
      </c>
      <c r="D482">
        <v>15</v>
      </c>
      <c r="E482">
        <v>1</v>
      </c>
      <c r="F482">
        <v>1</v>
      </c>
    </row>
    <row r="483" spans="1:6">
      <c r="A483">
        <v>281701</v>
      </c>
      <c r="B483">
        <v>7467956</v>
      </c>
      <c r="C483" t="s">
        <v>520</v>
      </c>
      <c r="D483">
        <v>12</v>
      </c>
      <c r="E483">
        <v>1</v>
      </c>
      <c r="F483">
        <v>1</v>
      </c>
    </row>
    <row r="484" spans="1:6">
      <c r="A484">
        <v>281703</v>
      </c>
      <c r="B484">
        <v>7467955</v>
      </c>
      <c r="C484" t="s">
        <v>521</v>
      </c>
      <c r="D484">
        <v>12</v>
      </c>
      <c r="E484">
        <v>1</v>
      </c>
      <c r="F484">
        <v>1</v>
      </c>
    </row>
    <row r="485" spans="1:6">
      <c r="A485">
        <v>281705</v>
      </c>
      <c r="B485">
        <v>7467958</v>
      </c>
      <c r="C485" t="s">
        <v>522</v>
      </c>
      <c r="D485">
        <v>12</v>
      </c>
      <c r="E485">
        <v>1</v>
      </c>
      <c r="F485">
        <v>1</v>
      </c>
    </row>
    <row r="486" spans="1:6">
      <c r="A486">
        <v>281707</v>
      </c>
      <c r="B486">
        <v>7467957</v>
      </c>
      <c r="C486" t="s">
        <v>523</v>
      </c>
      <c r="D486">
        <v>12</v>
      </c>
      <c r="E486">
        <v>1</v>
      </c>
      <c r="F486">
        <v>1</v>
      </c>
    </row>
    <row r="487" spans="1:6">
      <c r="A487">
        <v>281709</v>
      </c>
      <c r="B487">
        <v>7467960</v>
      </c>
      <c r="C487" t="s">
        <v>524</v>
      </c>
      <c r="D487">
        <v>20</v>
      </c>
      <c r="E487">
        <v>1</v>
      </c>
      <c r="F487">
        <v>1</v>
      </c>
    </row>
    <row r="488" spans="1:6">
      <c r="A488">
        <v>281711</v>
      </c>
      <c r="B488">
        <v>7464166</v>
      </c>
      <c r="C488" t="s">
        <v>525</v>
      </c>
      <c r="D488">
        <v>20</v>
      </c>
      <c r="E488">
        <v>1</v>
      </c>
      <c r="F488">
        <v>1</v>
      </c>
    </row>
    <row r="489" spans="1:6">
      <c r="A489">
        <v>281713</v>
      </c>
      <c r="B489">
        <v>7467962</v>
      </c>
      <c r="C489" t="s">
        <v>526</v>
      </c>
      <c r="D489">
        <v>20</v>
      </c>
      <c r="E489">
        <v>1</v>
      </c>
      <c r="F489">
        <v>1</v>
      </c>
    </row>
    <row r="490" spans="1:6">
      <c r="A490">
        <v>281715</v>
      </c>
      <c r="B490">
        <v>7467961</v>
      </c>
      <c r="C490" t="s">
        <v>527</v>
      </c>
      <c r="D490">
        <v>20</v>
      </c>
      <c r="E490">
        <v>1</v>
      </c>
      <c r="F490">
        <v>1</v>
      </c>
    </row>
    <row r="491" spans="1:6">
      <c r="A491">
        <v>281717</v>
      </c>
      <c r="B491">
        <v>7467964</v>
      </c>
      <c r="C491" t="s">
        <v>528</v>
      </c>
      <c r="D491">
        <v>12</v>
      </c>
      <c r="E491">
        <v>1</v>
      </c>
      <c r="F491">
        <v>1</v>
      </c>
    </row>
    <row r="492" spans="1:6">
      <c r="A492">
        <v>281719</v>
      </c>
      <c r="B492">
        <v>7464275</v>
      </c>
      <c r="C492" t="s">
        <v>529</v>
      </c>
      <c r="D492">
        <v>12</v>
      </c>
      <c r="E492">
        <v>1</v>
      </c>
      <c r="F492">
        <v>1</v>
      </c>
    </row>
    <row r="493" spans="1:6">
      <c r="A493">
        <v>281721</v>
      </c>
      <c r="B493">
        <v>7467966</v>
      </c>
      <c r="C493" t="s">
        <v>530</v>
      </c>
      <c r="D493">
        <v>12</v>
      </c>
      <c r="E493">
        <v>1</v>
      </c>
      <c r="F493">
        <v>1</v>
      </c>
    </row>
    <row r="494" spans="1:6">
      <c r="A494">
        <v>281723</v>
      </c>
      <c r="B494">
        <v>7467965</v>
      </c>
      <c r="C494" t="s">
        <v>531</v>
      </c>
      <c r="D494">
        <v>12</v>
      </c>
      <c r="E494">
        <v>1</v>
      </c>
      <c r="F494">
        <v>1</v>
      </c>
    </row>
    <row r="495" spans="1:6">
      <c r="A495">
        <v>281725</v>
      </c>
      <c r="B495">
        <v>7467968</v>
      </c>
      <c r="C495" t="s">
        <v>532</v>
      </c>
      <c r="D495">
        <v>20</v>
      </c>
      <c r="E495">
        <v>1</v>
      </c>
      <c r="F495">
        <v>1</v>
      </c>
    </row>
    <row r="496" spans="1:6">
      <c r="A496">
        <v>281727</v>
      </c>
      <c r="B496">
        <v>7467967</v>
      </c>
      <c r="C496" t="s">
        <v>533</v>
      </c>
      <c r="D496">
        <v>20</v>
      </c>
      <c r="E496">
        <v>1</v>
      </c>
      <c r="F496">
        <v>1</v>
      </c>
    </row>
    <row r="497" spans="1:6">
      <c r="A497">
        <v>281729</v>
      </c>
      <c r="B497">
        <v>7467970</v>
      </c>
      <c r="C497" t="s">
        <v>534</v>
      </c>
      <c r="D497">
        <v>20</v>
      </c>
      <c r="E497">
        <v>1</v>
      </c>
      <c r="F497">
        <v>1</v>
      </c>
    </row>
    <row r="498" spans="1:6">
      <c r="A498">
        <v>281731</v>
      </c>
      <c r="B498">
        <v>7467969</v>
      </c>
      <c r="C498" t="s">
        <v>535</v>
      </c>
      <c r="D498">
        <v>20</v>
      </c>
      <c r="E498">
        <v>1</v>
      </c>
      <c r="F498">
        <v>1</v>
      </c>
    </row>
    <row r="499" spans="1:6">
      <c r="A499">
        <v>281733</v>
      </c>
      <c r="B499">
        <v>7467971</v>
      </c>
      <c r="C499" t="s">
        <v>536</v>
      </c>
      <c r="D499">
        <v>29</v>
      </c>
      <c r="E499">
        <v>1</v>
      </c>
      <c r="F499">
        <v>1</v>
      </c>
    </row>
    <row r="500" spans="1:6">
      <c r="A500">
        <v>281735</v>
      </c>
      <c r="B500">
        <v>7464244</v>
      </c>
      <c r="C500" t="s">
        <v>537</v>
      </c>
      <c r="D500">
        <v>29</v>
      </c>
      <c r="E500">
        <v>1</v>
      </c>
      <c r="F500">
        <v>1</v>
      </c>
    </row>
    <row r="501" spans="1:6">
      <c r="A501">
        <v>281737</v>
      </c>
      <c r="B501">
        <v>7467981</v>
      </c>
      <c r="C501" t="s">
        <v>538</v>
      </c>
      <c r="D501">
        <v>29</v>
      </c>
      <c r="E501">
        <v>1</v>
      </c>
      <c r="F501">
        <v>1</v>
      </c>
    </row>
    <row r="502" spans="1:6">
      <c r="A502">
        <v>281738</v>
      </c>
      <c r="B502">
        <v>7464245</v>
      </c>
      <c r="C502" t="s">
        <v>539</v>
      </c>
      <c r="D502">
        <v>29</v>
      </c>
      <c r="E502">
        <v>1</v>
      </c>
      <c r="F502">
        <v>1</v>
      </c>
    </row>
    <row r="503" spans="1:6">
      <c r="A503">
        <v>281739</v>
      </c>
      <c r="B503">
        <v>7467991</v>
      </c>
      <c r="C503" t="s">
        <v>540</v>
      </c>
      <c r="D503">
        <v>29</v>
      </c>
      <c r="E503">
        <v>1</v>
      </c>
      <c r="F503">
        <v>1</v>
      </c>
    </row>
    <row r="504" spans="1:6">
      <c r="A504">
        <v>281740</v>
      </c>
      <c r="B504">
        <v>7464277</v>
      </c>
      <c r="C504" t="s">
        <v>541</v>
      </c>
      <c r="D504">
        <v>29</v>
      </c>
      <c r="E504">
        <v>1</v>
      </c>
      <c r="F504">
        <v>1</v>
      </c>
    </row>
    <row r="505" spans="1:6">
      <c r="A505">
        <v>281741</v>
      </c>
      <c r="B505">
        <v>7467997</v>
      </c>
      <c r="C505" t="s">
        <v>542</v>
      </c>
      <c r="D505">
        <v>29</v>
      </c>
      <c r="E505">
        <v>1</v>
      </c>
      <c r="F505">
        <v>1</v>
      </c>
    </row>
    <row r="506" spans="1:6">
      <c r="A506">
        <v>281742</v>
      </c>
      <c r="B506">
        <v>7464279</v>
      </c>
      <c r="C506" t="s">
        <v>543</v>
      </c>
      <c r="D506">
        <v>29</v>
      </c>
      <c r="E506">
        <v>1</v>
      </c>
      <c r="F506">
        <v>1</v>
      </c>
    </row>
    <row r="507" spans="1:6">
      <c r="A507">
        <v>281744</v>
      </c>
      <c r="B507">
        <v>7464281</v>
      </c>
      <c r="C507" t="s">
        <v>544</v>
      </c>
      <c r="D507">
        <v>48</v>
      </c>
      <c r="E507">
        <v>1</v>
      </c>
      <c r="F507">
        <v>1</v>
      </c>
    </row>
    <row r="508" spans="1:6">
      <c r="A508">
        <v>281745</v>
      </c>
      <c r="B508">
        <v>7474942</v>
      </c>
      <c r="C508" t="s">
        <v>545</v>
      </c>
      <c r="D508">
        <v>48</v>
      </c>
      <c r="E508">
        <v>1</v>
      </c>
      <c r="F508">
        <v>1</v>
      </c>
    </row>
    <row r="509" spans="1:6">
      <c r="A509">
        <v>281746</v>
      </c>
      <c r="B509">
        <v>7464248</v>
      </c>
      <c r="C509" t="s">
        <v>546</v>
      </c>
      <c r="D509">
        <v>48</v>
      </c>
      <c r="E509">
        <v>1</v>
      </c>
      <c r="F509">
        <v>1</v>
      </c>
    </row>
    <row r="510" spans="1:6">
      <c r="A510">
        <v>281748</v>
      </c>
      <c r="B510">
        <v>7464274</v>
      </c>
      <c r="C510" t="s">
        <v>547</v>
      </c>
      <c r="D510">
        <v>48</v>
      </c>
      <c r="E510">
        <v>1</v>
      </c>
      <c r="F510">
        <v>1</v>
      </c>
    </row>
    <row r="511" spans="1:6">
      <c r="A511">
        <v>281750</v>
      </c>
      <c r="B511">
        <v>7464280</v>
      </c>
      <c r="C511" t="s">
        <v>548</v>
      </c>
      <c r="D511">
        <v>48</v>
      </c>
      <c r="E511">
        <v>1</v>
      </c>
      <c r="F511">
        <v>1</v>
      </c>
    </row>
    <row r="512" spans="1:6">
      <c r="A512">
        <v>281751</v>
      </c>
      <c r="B512">
        <v>7474943</v>
      </c>
      <c r="C512" t="s">
        <v>549</v>
      </c>
      <c r="D512">
        <v>48</v>
      </c>
      <c r="E512">
        <v>1</v>
      </c>
      <c r="F512">
        <v>1</v>
      </c>
    </row>
    <row r="513" spans="1:6">
      <c r="A513">
        <v>281752</v>
      </c>
      <c r="B513">
        <v>7474944</v>
      </c>
      <c r="C513" t="s">
        <v>550</v>
      </c>
      <c r="D513">
        <v>48</v>
      </c>
      <c r="E513">
        <v>1</v>
      </c>
      <c r="F513">
        <v>1</v>
      </c>
    </row>
    <row r="514" spans="1:6">
      <c r="A514">
        <v>281753</v>
      </c>
      <c r="B514">
        <v>7474945</v>
      </c>
      <c r="C514" t="s">
        <v>551</v>
      </c>
      <c r="D514">
        <v>48</v>
      </c>
      <c r="E514">
        <v>1</v>
      </c>
      <c r="F514">
        <v>1</v>
      </c>
    </row>
    <row r="515" spans="1:6">
      <c r="A515">
        <v>281801</v>
      </c>
      <c r="B515">
        <v>7402167</v>
      </c>
      <c r="C515" t="s">
        <v>552</v>
      </c>
      <c r="D515">
        <v>19</v>
      </c>
      <c r="E515">
        <v>1</v>
      </c>
      <c r="F515">
        <v>1</v>
      </c>
    </row>
    <row r="516" spans="1:6">
      <c r="A516">
        <v>281803</v>
      </c>
      <c r="B516">
        <v>7402168</v>
      </c>
      <c r="C516" t="s">
        <v>553</v>
      </c>
      <c r="D516">
        <v>19</v>
      </c>
      <c r="E516">
        <v>1</v>
      </c>
      <c r="F516">
        <v>1</v>
      </c>
    </row>
    <row r="517" spans="1:6">
      <c r="A517">
        <v>281805</v>
      </c>
      <c r="B517">
        <v>7402169</v>
      </c>
      <c r="C517" t="s">
        <v>554</v>
      </c>
      <c r="D517">
        <v>42</v>
      </c>
      <c r="E517">
        <v>1</v>
      </c>
      <c r="F517">
        <v>1</v>
      </c>
    </row>
    <row r="518" spans="1:6">
      <c r="A518">
        <v>281807</v>
      </c>
      <c r="B518">
        <v>7402170</v>
      </c>
      <c r="C518" t="s">
        <v>555</v>
      </c>
      <c r="D518">
        <v>42</v>
      </c>
      <c r="E518">
        <v>1</v>
      </c>
      <c r="F518">
        <v>1</v>
      </c>
    </row>
    <row r="519" spans="1:6">
      <c r="A519">
        <v>281809</v>
      </c>
      <c r="B519">
        <v>7402171</v>
      </c>
      <c r="C519" t="s">
        <v>556</v>
      </c>
      <c r="D519">
        <v>19</v>
      </c>
      <c r="E519">
        <v>1</v>
      </c>
      <c r="F519">
        <v>1</v>
      </c>
    </row>
    <row r="520" spans="1:6">
      <c r="A520">
        <v>281811</v>
      </c>
      <c r="B520">
        <v>7402172</v>
      </c>
      <c r="C520" t="s">
        <v>557</v>
      </c>
      <c r="D520">
        <v>19</v>
      </c>
      <c r="E520">
        <v>1</v>
      </c>
      <c r="F520">
        <v>1</v>
      </c>
    </row>
    <row r="521" spans="1:6">
      <c r="A521">
        <v>281813</v>
      </c>
      <c r="B521">
        <v>7402173</v>
      </c>
      <c r="C521" t="s">
        <v>558</v>
      </c>
      <c r="D521">
        <v>42</v>
      </c>
      <c r="E521">
        <v>1</v>
      </c>
      <c r="F521">
        <v>1</v>
      </c>
    </row>
    <row r="522" spans="1:6">
      <c r="A522">
        <v>281815</v>
      </c>
      <c r="B522">
        <v>7402174</v>
      </c>
      <c r="C522" t="s">
        <v>559</v>
      </c>
      <c r="D522">
        <v>42</v>
      </c>
      <c r="E522">
        <v>1</v>
      </c>
      <c r="F522">
        <v>1</v>
      </c>
    </row>
    <row r="523" spans="1:6">
      <c r="A523">
        <v>281831</v>
      </c>
      <c r="B523">
        <v>7474322</v>
      </c>
      <c r="C523" t="s">
        <v>560</v>
      </c>
      <c r="D523">
        <v>19</v>
      </c>
      <c r="E523">
        <v>1</v>
      </c>
      <c r="F523">
        <v>1</v>
      </c>
    </row>
    <row r="524" spans="1:6">
      <c r="A524">
        <v>281833</v>
      </c>
      <c r="B524">
        <v>7474323</v>
      </c>
      <c r="C524" t="s">
        <v>561</v>
      </c>
      <c r="D524">
        <v>19</v>
      </c>
      <c r="E524">
        <v>1</v>
      </c>
      <c r="F524">
        <v>1</v>
      </c>
    </row>
    <row r="525" spans="1:6">
      <c r="A525">
        <v>281835</v>
      </c>
      <c r="B525">
        <v>7474324</v>
      </c>
      <c r="C525" t="s">
        <v>562</v>
      </c>
      <c r="D525">
        <v>42</v>
      </c>
      <c r="E525">
        <v>1</v>
      </c>
      <c r="F525">
        <v>1</v>
      </c>
    </row>
    <row r="526" spans="1:6">
      <c r="A526">
        <v>281837</v>
      </c>
      <c r="B526">
        <v>7474325</v>
      </c>
      <c r="C526" t="s">
        <v>563</v>
      </c>
      <c r="D526">
        <v>42</v>
      </c>
      <c r="E526">
        <v>1</v>
      </c>
      <c r="F526">
        <v>1</v>
      </c>
    </row>
    <row r="527" spans="1:6">
      <c r="A527">
        <v>281839</v>
      </c>
      <c r="B527">
        <v>7474326</v>
      </c>
      <c r="C527" t="s">
        <v>564</v>
      </c>
      <c r="D527">
        <v>19</v>
      </c>
      <c r="E527">
        <v>1</v>
      </c>
      <c r="F527">
        <v>1</v>
      </c>
    </row>
    <row r="528" spans="1:6">
      <c r="A528">
        <v>281841</v>
      </c>
      <c r="B528">
        <v>7474327</v>
      </c>
      <c r="C528" t="s">
        <v>565</v>
      </c>
      <c r="D528">
        <v>19</v>
      </c>
      <c r="E528">
        <v>1</v>
      </c>
      <c r="F528">
        <v>1</v>
      </c>
    </row>
    <row r="529" spans="1:6">
      <c r="A529">
        <v>281843</v>
      </c>
      <c r="B529">
        <v>7474328</v>
      </c>
      <c r="C529" t="s">
        <v>566</v>
      </c>
      <c r="D529">
        <v>42</v>
      </c>
      <c r="E529">
        <v>1</v>
      </c>
      <c r="F529">
        <v>1</v>
      </c>
    </row>
    <row r="530" spans="1:6">
      <c r="A530">
        <v>281845</v>
      </c>
      <c r="B530">
        <v>7474329</v>
      </c>
      <c r="C530" t="s">
        <v>567</v>
      </c>
      <c r="D530">
        <v>42</v>
      </c>
      <c r="E530">
        <v>1</v>
      </c>
      <c r="F530">
        <v>1</v>
      </c>
    </row>
    <row r="531" spans="1:6">
      <c r="A531">
        <v>281933</v>
      </c>
      <c r="B531">
        <v>7474930</v>
      </c>
      <c r="C531" t="s">
        <v>568</v>
      </c>
      <c r="D531">
        <v>26</v>
      </c>
      <c r="E531">
        <v>1</v>
      </c>
      <c r="F531">
        <v>1</v>
      </c>
    </row>
    <row r="532" spans="1:6">
      <c r="A532">
        <v>281937</v>
      </c>
      <c r="B532">
        <v>7474931</v>
      </c>
      <c r="C532" t="s">
        <v>569</v>
      </c>
      <c r="D532">
        <v>26</v>
      </c>
      <c r="E532">
        <v>1</v>
      </c>
      <c r="F532">
        <v>1</v>
      </c>
    </row>
    <row r="533" spans="1:6">
      <c r="A533">
        <v>281939</v>
      </c>
      <c r="B533">
        <v>7474932</v>
      </c>
      <c r="C533" t="s">
        <v>570</v>
      </c>
      <c r="D533">
        <v>26</v>
      </c>
      <c r="E533">
        <v>1</v>
      </c>
      <c r="F533">
        <v>1</v>
      </c>
    </row>
    <row r="534" spans="1:6">
      <c r="A534">
        <v>281941</v>
      </c>
      <c r="B534">
        <v>7474933</v>
      </c>
      <c r="C534" t="s">
        <v>571</v>
      </c>
      <c r="D534">
        <v>26</v>
      </c>
      <c r="E534">
        <v>1</v>
      </c>
      <c r="F534">
        <v>1</v>
      </c>
    </row>
    <row r="535" spans="1:6">
      <c r="A535">
        <v>281944</v>
      </c>
      <c r="B535">
        <v>7474934</v>
      </c>
      <c r="C535" t="s">
        <v>572</v>
      </c>
      <c r="D535">
        <v>46</v>
      </c>
      <c r="E535">
        <v>1</v>
      </c>
      <c r="F535">
        <v>1</v>
      </c>
    </row>
    <row r="536" spans="1:6">
      <c r="A536">
        <v>281945</v>
      </c>
      <c r="B536">
        <v>7474935</v>
      </c>
      <c r="C536" t="s">
        <v>573</v>
      </c>
      <c r="D536">
        <v>46</v>
      </c>
      <c r="E536">
        <v>1</v>
      </c>
      <c r="F536">
        <v>1</v>
      </c>
    </row>
    <row r="537" spans="1:6">
      <c r="A537">
        <v>281950</v>
      </c>
      <c r="B537">
        <v>7474936</v>
      </c>
      <c r="C537" t="s">
        <v>574</v>
      </c>
      <c r="D537">
        <v>46</v>
      </c>
      <c r="E537">
        <v>1</v>
      </c>
      <c r="F537">
        <v>1</v>
      </c>
    </row>
    <row r="538" spans="1:6">
      <c r="A538">
        <v>281952</v>
      </c>
      <c r="B538">
        <v>7474937</v>
      </c>
      <c r="C538" t="s">
        <v>575</v>
      </c>
      <c r="D538">
        <v>46</v>
      </c>
      <c r="E538">
        <v>1</v>
      </c>
      <c r="F538">
        <v>1</v>
      </c>
    </row>
    <row r="539" spans="1:6">
      <c r="A539">
        <v>286101</v>
      </c>
      <c r="B539">
        <v>7468491</v>
      </c>
      <c r="C539" t="s">
        <v>576</v>
      </c>
      <c r="D539">
        <v>32</v>
      </c>
      <c r="E539">
        <v>1</v>
      </c>
      <c r="F539">
        <v>1</v>
      </c>
    </row>
    <row r="540" spans="1:6">
      <c r="A540">
        <v>286102</v>
      </c>
      <c r="B540">
        <v>0</v>
      </c>
      <c r="C540" t="s">
        <v>577</v>
      </c>
      <c r="D540">
        <v>32</v>
      </c>
      <c r="E540">
        <v>1</v>
      </c>
      <c r="F540">
        <v>1</v>
      </c>
    </row>
    <row r="541" spans="1:6">
      <c r="A541">
        <v>286103</v>
      </c>
      <c r="B541">
        <v>7468492</v>
      </c>
      <c r="C541" t="s">
        <v>578</v>
      </c>
      <c r="D541">
        <v>32</v>
      </c>
      <c r="E541">
        <v>1</v>
      </c>
      <c r="F541">
        <v>1</v>
      </c>
    </row>
    <row r="542" spans="1:6">
      <c r="A542">
        <v>286104</v>
      </c>
      <c r="B542">
        <v>0</v>
      </c>
      <c r="C542" t="s">
        <v>579</v>
      </c>
      <c r="D542">
        <v>32</v>
      </c>
      <c r="E542">
        <v>1</v>
      </c>
      <c r="F542">
        <v>1</v>
      </c>
    </row>
    <row r="543" spans="1:6">
      <c r="A543">
        <v>286105</v>
      </c>
      <c r="B543">
        <v>7468490</v>
      </c>
      <c r="C543" t="s">
        <v>580</v>
      </c>
      <c r="D543">
        <v>21</v>
      </c>
      <c r="E543">
        <v>1</v>
      </c>
      <c r="F543">
        <v>1</v>
      </c>
    </row>
    <row r="544" spans="1:6">
      <c r="A544">
        <v>286106</v>
      </c>
      <c r="B544">
        <v>0</v>
      </c>
      <c r="C544" t="s">
        <v>581</v>
      </c>
      <c r="D544">
        <v>21</v>
      </c>
      <c r="E544">
        <v>1</v>
      </c>
      <c r="F544">
        <v>1</v>
      </c>
    </row>
    <row r="545" spans="1:6">
      <c r="A545">
        <v>286107</v>
      </c>
      <c r="B545">
        <v>7464282</v>
      </c>
      <c r="C545" t="s">
        <v>582</v>
      </c>
      <c r="D545">
        <v>21</v>
      </c>
      <c r="E545">
        <v>1</v>
      </c>
      <c r="F545">
        <v>1</v>
      </c>
    </row>
    <row r="546" spans="1:6">
      <c r="A546">
        <v>286109</v>
      </c>
      <c r="B546">
        <v>0</v>
      </c>
      <c r="C546" t="s">
        <v>583</v>
      </c>
      <c r="D546">
        <v>21</v>
      </c>
      <c r="E546">
        <v>1</v>
      </c>
      <c r="F546">
        <v>1</v>
      </c>
    </row>
    <row r="547" spans="1:6">
      <c r="A547">
        <v>286201</v>
      </c>
      <c r="B547">
        <v>7466843</v>
      </c>
      <c r="C547" t="s">
        <v>584</v>
      </c>
      <c r="D547">
        <v>12</v>
      </c>
      <c r="E547">
        <v>1</v>
      </c>
      <c r="F547">
        <v>1</v>
      </c>
    </row>
    <row r="548" spans="1:6">
      <c r="A548">
        <v>286202</v>
      </c>
      <c r="B548">
        <v>7466844</v>
      </c>
      <c r="C548" t="s">
        <v>585</v>
      </c>
      <c r="D548">
        <v>12</v>
      </c>
      <c r="E548">
        <v>1</v>
      </c>
      <c r="F548">
        <v>1</v>
      </c>
    </row>
    <row r="549" spans="1:6">
      <c r="A549">
        <v>286203</v>
      </c>
      <c r="B549">
        <v>7466845</v>
      </c>
      <c r="C549" t="s">
        <v>586</v>
      </c>
      <c r="D549">
        <v>12</v>
      </c>
      <c r="E549">
        <v>1</v>
      </c>
      <c r="F549">
        <v>1</v>
      </c>
    </row>
    <row r="550" spans="1:6">
      <c r="A550">
        <v>286204</v>
      </c>
      <c r="B550">
        <v>7466846</v>
      </c>
      <c r="C550" t="s">
        <v>587</v>
      </c>
      <c r="D550">
        <v>12</v>
      </c>
      <c r="E550">
        <v>1</v>
      </c>
      <c r="F550">
        <v>1</v>
      </c>
    </row>
    <row r="551" spans="1:6">
      <c r="A551">
        <v>287731</v>
      </c>
      <c r="B551">
        <v>7474922</v>
      </c>
      <c r="C551" t="s">
        <v>588</v>
      </c>
      <c r="D551">
        <v>25</v>
      </c>
      <c r="E551">
        <v>1</v>
      </c>
      <c r="F551">
        <v>1</v>
      </c>
    </row>
    <row r="552" spans="1:6">
      <c r="A552">
        <v>287733</v>
      </c>
      <c r="B552">
        <v>7474923</v>
      </c>
      <c r="C552" t="s">
        <v>589</v>
      </c>
      <c r="D552">
        <v>25</v>
      </c>
      <c r="E552">
        <v>1</v>
      </c>
      <c r="F552">
        <v>1</v>
      </c>
    </row>
    <row r="553" spans="1:6">
      <c r="A553">
        <v>287735</v>
      </c>
      <c r="B553">
        <v>7474924</v>
      </c>
      <c r="C553" t="s">
        <v>590</v>
      </c>
      <c r="D553">
        <v>25</v>
      </c>
      <c r="E553">
        <v>1</v>
      </c>
      <c r="F553">
        <v>1</v>
      </c>
    </row>
    <row r="554" spans="1:6">
      <c r="A554">
        <v>287737</v>
      </c>
      <c r="B554">
        <v>7474925</v>
      </c>
      <c r="C554" t="s">
        <v>591</v>
      </c>
      <c r="D554">
        <v>25</v>
      </c>
      <c r="E554">
        <v>1</v>
      </c>
      <c r="F554">
        <v>1</v>
      </c>
    </row>
    <row r="555" spans="1:6">
      <c r="A555">
        <v>287761</v>
      </c>
      <c r="B555">
        <v>7474926</v>
      </c>
      <c r="C555" t="s">
        <v>592</v>
      </c>
      <c r="D555">
        <v>55</v>
      </c>
      <c r="E555">
        <v>1</v>
      </c>
      <c r="F555">
        <v>1</v>
      </c>
    </row>
    <row r="556" spans="1:6">
      <c r="A556">
        <v>287763</v>
      </c>
      <c r="B556">
        <v>7474927</v>
      </c>
      <c r="C556" t="s">
        <v>593</v>
      </c>
      <c r="D556">
        <v>55</v>
      </c>
      <c r="E556">
        <v>1</v>
      </c>
      <c r="F556">
        <v>1</v>
      </c>
    </row>
    <row r="557" spans="1:6">
      <c r="A557">
        <v>287765</v>
      </c>
      <c r="B557">
        <v>7474928</v>
      </c>
      <c r="C557" t="s">
        <v>594</v>
      </c>
      <c r="D557">
        <v>55</v>
      </c>
      <c r="E557">
        <v>1</v>
      </c>
      <c r="F557">
        <v>1</v>
      </c>
    </row>
    <row r="558" spans="1:6">
      <c r="A558">
        <v>287767</v>
      </c>
      <c r="B558">
        <v>7474929</v>
      </c>
      <c r="C558" t="s">
        <v>595</v>
      </c>
      <c r="D558">
        <v>55</v>
      </c>
      <c r="E558">
        <v>1</v>
      </c>
      <c r="F558">
        <v>1</v>
      </c>
    </row>
    <row r="559" spans="1:6">
      <c r="A559">
        <v>289201</v>
      </c>
      <c r="B559">
        <v>7466833</v>
      </c>
      <c r="C559" t="s">
        <v>596</v>
      </c>
      <c r="D559">
        <v>14</v>
      </c>
      <c r="E559">
        <v>1</v>
      </c>
      <c r="F559">
        <v>1</v>
      </c>
    </row>
    <row r="560" spans="1:6">
      <c r="A560">
        <v>289203</v>
      </c>
      <c r="B560">
        <v>7466834</v>
      </c>
      <c r="C560" t="s">
        <v>597</v>
      </c>
      <c r="D560">
        <v>14</v>
      </c>
      <c r="E560">
        <v>1</v>
      </c>
      <c r="F560">
        <v>1</v>
      </c>
    </row>
    <row r="561" spans="1:6">
      <c r="A561">
        <v>289205</v>
      </c>
      <c r="B561">
        <v>7466835</v>
      </c>
      <c r="C561" t="s">
        <v>598</v>
      </c>
      <c r="D561">
        <v>20</v>
      </c>
      <c r="E561">
        <v>1</v>
      </c>
      <c r="F561">
        <v>1</v>
      </c>
    </row>
    <row r="562" spans="1:6">
      <c r="A562">
        <v>289207</v>
      </c>
      <c r="B562">
        <v>7466836</v>
      </c>
      <c r="C562" t="s">
        <v>599</v>
      </c>
      <c r="D562">
        <v>20</v>
      </c>
      <c r="E562">
        <v>1</v>
      </c>
      <c r="F562">
        <v>1</v>
      </c>
    </row>
    <row r="563" spans="1:6">
      <c r="A563">
        <v>289209</v>
      </c>
      <c r="B563">
        <v>7466826</v>
      </c>
      <c r="C563" t="s">
        <v>600</v>
      </c>
      <c r="D563">
        <v>14</v>
      </c>
      <c r="E563">
        <v>1</v>
      </c>
      <c r="F563">
        <v>1</v>
      </c>
    </row>
    <row r="564" spans="1:6">
      <c r="A564">
        <v>289211</v>
      </c>
      <c r="B564">
        <v>7466827</v>
      </c>
      <c r="C564" t="s">
        <v>601</v>
      </c>
      <c r="D564">
        <v>14</v>
      </c>
      <c r="E564">
        <v>1</v>
      </c>
      <c r="F564">
        <v>1</v>
      </c>
    </row>
    <row r="565" spans="1:6">
      <c r="A565">
        <v>289213</v>
      </c>
      <c r="B565">
        <v>7466828</v>
      </c>
      <c r="C565" t="s">
        <v>602</v>
      </c>
      <c r="D565">
        <v>20</v>
      </c>
      <c r="E565">
        <v>1</v>
      </c>
      <c r="F565">
        <v>1</v>
      </c>
    </row>
    <row r="566" spans="1:6">
      <c r="A566">
        <v>289215</v>
      </c>
      <c r="B566">
        <v>7466829</v>
      </c>
      <c r="C566" t="s">
        <v>603</v>
      </c>
      <c r="D566">
        <v>20</v>
      </c>
      <c r="E566">
        <v>1</v>
      </c>
      <c r="F566">
        <v>1</v>
      </c>
    </row>
    <row r="567" spans="1:6">
      <c r="A567">
        <v>315120</v>
      </c>
      <c r="B567">
        <v>7503177</v>
      </c>
      <c r="C567" t="s">
        <v>604</v>
      </c>
      <c r="D567">
        <v>17</v>
      </c>
      <c r="E567">
        <v>1</v>
      </c>
      <c r="F567">
        <v>1</v>
      </c>
    </row>
    <row r="568" spans="1:6">
      <c r="A568">
        <v>315124</v>
      </c>
      <c r="B568">
        <v>7503178</v>
      </c>
      <c r="C568" t="s">
        <v>605</v>
      </c>
      <c r="D568">
        <v>17</v>
      </c>
      <c r="E568">
        <v>1</v>
      </c>
      <c r="F568">
        <v>1</v>
      </c>
    </row>
    <row r="569" spans="1:6">
      <c r="A569">
        <v>315128</v>
      </c>
      <c r="B569">
        <v>7503179</v>
      </c>
      <c r="C569" t="s">
        <v>606</v>
      </c>
      <c r="D569">
        <v>17</v>
      </c>
      <c r="E569">
        <v>1</v>
      </c>
      <c r="F569">
        <v>1</v>
      </c>
    </row>
    <row r="570" spans="1:6">
      <c r="A570">
        <v>315132</v>
      </c>
      <c r="B570">
        <v>7503180</v>
      </c>
      <c r="C570" t="s">
        <v>607</v>
      </c>
      <c r="D570">
        <v>17</v>
      </c>
      <c r="E570">
        <v>1</v>
      </c>
      <c r="F570">
        <v>1</v>
      </c>
    </row>
    <row r="571" spans="1:6">
      <c r="A571">
        <v>315136</v>
      </c>
      <c r="B571">
        <v>7503181</v>
      </c>
      <c r="C571" t="s">
        <v>608</v>
      </c>
      <c r="D571">
        <v>17</v>
      </c>
      <c r="E571">
        <v>1</v>
      </c>
      <c r="F571">
        <v>1</v>
      </c>
    </row>
    <row r="572" spans="1:6">
      <c r="A572">
        <v>315140</v>
      </c>
      <c r="B572">
        <v>7503182</v>
      </c>
      <c r="C572" t="s">
        <v>609</v>
      </c>
      <c r="D572">
        <v>17</v>
      </c>
      <c r="E572">
        <v>1</v>
      </c>
      <c r="F572">
        <v>1</v>
      </c>
    </row>
    <row r="573" spans="1:6">
      <c r="A573">
        <v>315144</v>
      </c>
      <c r="B573">
        <v>7503183</v>
      </c>
      <c r="C573" t="s">
        <v>610</v>
      </c>
      <c r="D573">
        <v>17</v>
      </c>
      <c r="E573">
        <v>1</v>
      </c>
      <c r="F573">
        <v>1</v>
      </c>
    </row>
    <row r="574" spans="1:6">
      <c r="A574">
        <v>315148</v>
      </c>
      <c r="B574">
        <v>7503184</v>
      </c>
      <c r="C574" t="s">
        <v>611</v>
      </c>
      <c r="D574">
        <v>17</v>
      </c>
      <c r="E574">
        <v>1</v>
      </c>
      <c r="F574">
        <v>1</v>
      </c>
    </row>
    <row r="575" spans="1:6">
      <c r="A575">
        <v>315152</v>
      </c>
      <c r="B575">
        <v>7503185</v>
      </c>
      <c r="C575" t="s">
        <v>612</v>
      </c>
      <c r="D575">
        <v>17</v>
      </c>
      <c r="E575">
        <v>1</v>
      </c>
      <c r="F575">
        <v>1</v>
      </c>
    </row>
    <row r="576" spans="1:6">
      <c r="A576">
        <v>315156</v>
      </c>
      <c r="B576">
        <v>7503186</v>
      </c>
      <c r="C576" t="s">
        <v>613</v>
      </c>
      <c r="D576">
        <v>17</v>
      </c>
      <c r="E576">
        <v>1</v>
      </c>
      <c r="F576">
        <v>1</v>
      </c>
    </row>
    <row r="577" spans="1:6">
      <c r="A577">
        <v>315160</v>
      </c>
      <c r="B577">
        <v>7503187</v>
      </c>
      <c r="C577" t="s">
        <v>614</v>
      </c>
      <c r="D577">
        <v>17</v>
      </c>
      <c r="E577">
        <v>1</v>
      </c>
      <c r="F577">
        <v>1</v>
      </c>
    </row>
    <row r="578" spans="1:6">
      <c r="A578">
        <v>315164</v>
      </c>
      <c r="B578">
        <v>7503188</v>
      </c>
      <c r="C578" t="s">
        <v>615</v>
      </c>
      <c r="D578">
        <v>17</v>
      </c>
      <c r="E578">
        <v>1</v>
      </c>
      <c r="F578">
        <v>1</v>
      </c>
    </row>
    <row r="579" spans="1:6">
      <c r="A579">
        <v>452803</v>
      </c>
      <c r="B579">
        <v>7218895</v>
      </c>
      <c r="C579" t="s">
        <v>965</v>
      </c>
      <c r="D579">
        <v>45</v>
      </c>
      <c r="E579">
        <v>1</v>
      </c>
      <c r="F579">
        <v>1</v>
      </c>
    </row>
    <row r="580" spans="1:6">
      <c r="A580">
        <v>452807</v>
      </c>
      <c r="B580">
        <v>7218900</v>
      </c>
      <c r="C580" t="s">
        <v>966</v>
      </c>
      <c r="D580">
        <v>45</v>
      </c>
      <c r="E580">
        <v>1</v>
      </c>
      <c r="F580">
        <v>1</v>
      </c>
    </row>
    <row r="581" spans="1:6">
      <c r="A581">
        <v>452811</v>
      </c>
      <c r="B581">
        <v>7218906</v>
      </c>
      <c r="C581" t="s">
        <v>967</v>
      </c>
      <c r="D581">
        <v>45</v>
      </c>
      <c r="E581">
        <v>1</v>
      </c>
      <c r="F581">
        <v>1</v>
      </c>
    </row>
    <row r="582" spans="1:6">
      <c r="A582">
        <v>452815</v>
      </c>
      <c r="B582">
        <v>7218911</v>
      </c>
      <c r="C582" t="s">
        <v>968</v>
      </c>
      <c r="D582">
        <v>57</v>
      </c>
      <c r="E582">
        <v>1</v>
      </c>
      <c r="F582">
        <v>1</v>
      </c>
    </row>
    <row r="583" spans="1:6">
      <c r="A583">
        <v>452819</v>
      </c>
      <c r="B583">
        <v>7218921</v>
      </c>
      <c r="C583" t="s">
        <v>969</v>
      </c>
      <c r="D583">
        <v>57</v>
      </c>
      <c r="E583">
        <v>1</v>
      </c>
      <c r="F583">
        <v>1</v>
      </c>
    </row>
    <row r="584" spans="1:6">
      <c r="A584">
        <v>452823</v>
      </c>
      <c r="B584">
        <v>7218931</v>
      </c>
      <c r="C584" t="s">
        <v>970</v>
      </c>
      <c r="D584">
        <v>57</v>
      </c>
      <c r="E584">
        <v>1</v>
      </c>
      <c r="F584">
        <v>1</v>
      </c>
    </row>
    <row r="585" spans="1:6">
      <c r="A585">
        <v>452827</v>
      </c>
      <c r="B585">
        <v>7218897</v>
      </c>
      <c r="C585" t="s">
        <v>971</v>
      </c>
      <c r="D585">
        <v>45</v>
      </c>
      <c r="E585">
        <v>1</v>
      </c>
      <c r="F585">
        <v>1</v>
      </c>
    </row>
    <row r="586" spans="1:6">
      <c r="A586">
        <v>452831</v>
      </c>
      <c r="B586">
        <v>7218903</v>
      </c>
      <c r="C586" t="s">
        <v>972</v>
      </c>
      <c r="D586">
        <v>45</v>
      </c>
      <c r="E586">
        <v>1</v>
      </c>
      <c r="F586">
        <v>1</v>
      </c>
    </row>
    <row r="587" spans="1:6">
      <c r="A587">
        <v>452835</v>
      </c>
      <c r="B587">
        <v>7218909</v>
      </c>
      <c r="C587" t="s">
        <v>973</v>
      </c>
      <c r="D587">
        <v>45</v>
      </c>
      <c r="E587">
        <v>1</v>
      </c>
      <c r="F587">
        <v>1</v>
      </c>
    </row>
    <row r="588" spans="1:6">
      <c r="A588">
        <v>452839</v>
      </c>
      <c r="B588">
        <v>7218916</v>
      </c>
      <c r="C588" t="s">
        <v>974</v>
      </c>
      <c r="D588">
        <v>57</v>
      </c>
      <c r="E588">
        <v>1</v>
      </c>
      <c r="F588">
        <v>1</v>
      </c>
    </row>
    <row r="589" spans="1:6">
      <c r="A589">
        <v>452843</v>
      </c>
      <c r="B589">
        <v>7218926</v>
      </c>
      <c r="C589" t="s">
        <v>975</v>
      </c>
      <c r="D589">
        <v>57</v>
      </c>
      <c r="E589">
        <v>1</v>
      </c>
      <c r="F589">
        <v>1</v>
      </c>
    </row>
    <row r="590" spans="1:6">
      <c r="A590">
        <v>452847</v>
      </c>
      <c r="B590">
        <v>7218936</v>
      </c>
      <c r="C590" t="s">
        <v>976</v>
      </c>
      <c r="D590">
        <v>57</v>
      </c>
      <c r="E590">
        <v>1</v>
      </c>
      <c r="F590">
        <v>1</v>
      </c>
    </row>
    <row r="591" spans="1:6">
      <c r="A591">
        <v>452851</v>
      </c>
      <c r="B591">
        <v>7218905</v>
      </c>
      <c r="C591" t="s">
        <v>977</v>
      </c>
      <c r="D591">
        <v>32</v>
      </c>
      <c r="E591">
        <v>1</v>
      </c>
      <c r="F591">
        <v>1</v>
      </c>
    </row>
    <row r="592" spans="1:6">
      <c r="A592">
        <v>452855</v>
      </c>
      <c r="B592">
        <v>7218899</v>
      </c>
      <c r="C592" t="s">
        <v>978</v>
      </c>
      <c r="D592">
        <v>32</v>
      </c>
      <c r="E592">
        <v>1</v>
      </c>
      <c r="F592">
        <v>1</v>
      </c>
    </row>
    <row r="593" spans="1:6">
      <c r="A593">
        <v>452859</v>
      </c>
      <c r="B593">
        <v>7218908</v>
      </c>
      <c r="C593" t="s">
        <v>979</v>
      </c>
      <c r="D593">
        <v>32</v>
      </c>
      <c r="E593">
        <v>1</v>
      </c>
      <c r="F593">
        <v>1</v>
      </c>
    </row>
    <row r="594" spans="1:6">
      <c r="A594">
        <v>452863</v>
      </c>
      <c r="B594">
        <v>7218902</v>
      </c>
      <c r="C594" t="s">
        <v>980</v>
      </c>
      <c r="D594">
        <v>32</v>
      </c>
      <c r="E594">
        <v>1</v>
      </c>
      <c r="F594">
        <v>1</v>
      </c>
    </row>
    <row r="595" spans="1:6">
      <c r="A595">
        <v>452882</v>
      </c>
      <c r="B595">
        <v>7218912</v>
      </c>
      <c r="C595" t="s">
        <v>981</v>
      </c>
      <c r="D595">
        <v>72</v>
      </c>
      <c r="E595">
        <v>1</v>
      </c>
      <c r="F595">
        <v>1</v>
      </c>
    </row>
    <row r="596" spans="1:6">
      <c r="A596">
        <v>452885</v>
      </c>
      <c r="B596">
        <v>7218917</v>
      </c>
      <c r="C596" t="s">
        <v>982</v>
      </c>
      <c r="D596">
        <v>72</v>
      </c>
      <c r="E596">
        <v>1</v>
      </c>
      <c r="F596">
        <v>1</v>
      </c>
    </row>
    <row r="597" spans="1:6">
      <c r="A597">
        <v>452888</v>
      </c>
      <c r="B597">
        <v>7218922</v>
      </c>
      <c r="C597" t="s">
        <v>983</v>
      </c>
      <c r="D597">
        <v>72</v>
      </c>
      <c r="E597">
        <v>1</v>
      </c>
      <c r="F597">
        <v>1</v>
      </c>
    </row>
    <row r="598" spans="1:6">
      <c r="A598">
        <v>452891</v>
      </c>
      <c r="B598">
        <v>7218927</v>
      </c>
      <c r="C598" t="s">
        <v>984</v>
      </c>
      <c r="D598">
        <v>72</v>
      </c>
      <c r="E598">
        <v>1</v>
      </c>
      <c r="F598">
        <v>1</v>
      </c>
    </row>
    <row r="599" spans="1:6">
      <c r="A599">
        <v>452894</v>
      </c>
      <c r="B599">
        <v>7218932</v>
      </c>
      <c r="C599" t="s">
        <v>985</v>
      </c>
      <c r="D599">
        <v>72</v>
      </c>
      <c r="E599">
        <v>1</v>
      </c>
      <c r="F599">
        <v>1</v>
      </c>
    </row>
    <row r="600" spans="1:6">
      <c r="A600">
        <v>452897</v>
      </c>
      <c r="B600">
        <v>7218937</v>
      </c>
      <c r="C600" t="s">
        <v>986</v>
      </c>
      <c r="D600">
        <v>72</v>
      </c>
      <c r="E600">
        <v>1</v>
      </c>
      <c r="F600">
        <v>1</v>
      </c>
    </row>
    <row r="601" spans="1:6">
      <c r="A601">
        <v>452922</v>
      </c>
      <c r="B601">
        <v>7218896</v>
      </c>
      <c r="C601" t="s">
        <v>987</v>
      </c>
      <c r="D601">
        <v>89</v>
      </c>
      <c r="E601">
        <v>1</v>
      </c>
      <c r="F601">
        <v>1</v>
      </c>
    </row>
    <row r="602" spans="1:6">
      <c r="A602">
        <v>452925</v>
      </c>
      <c r="B602">
        <v>7218898</v>
      </c>
      <c r="C602" t="s">
        <v>988</v>
      </c>
      <c r="D602">
        <v>89</v>
      </c>
      <c r="E602">
        <v>1</v>
      </c>
      <c r="F602">
        <v>1</v>
      </c>
    </row>
    <row r="603" spans="1:6">
      <c r="A603">
        <v>452928</v>
      </c>
      <c r="B603">
        <v>7218901</v>
      </c>
      <c r="C603" t="s">
        <v>989</v>
      </c>
      <c r="D603">
        <v>89</v>
      </c>
      <c r="E603">
        <v>1</v>
      </c>
      <c r="F603">
        <v>1</v>
      </c>
    </row>
    <row r="604" spans="1:6">
      <c r="A604">
        <v>452931</v>
      </c>
      <c r="B604">
        <v>7218904</v>
      </c>
      <c r="C604" t="s">
        <v>990</v>
      </c>
      <c r="D604">
        <v>89</v>
      </c>
      <c r="E604">
        <v>1</v>
      </c>
      <c r="F604">
        <v>1</v>
      </c>
    </row>
    <row r="605" spans="1:6">
      <c r="A605">
        <v>452934</v>
      </c>
      <c r="B605">
        <v>7218907</v>
      </c>
      <c r="C605" t="s">
        <v>991</v>
      </c>
      <c r="D605">
        <v>89</v>
      </c>
      <c r="E605">
        <v>1</v>
      </c>
      <c r="F605">
        <v>1</v>
      </c>
    </row>
    <row r="606" spans="1:6">
      <c r="A606">
        <v>452937</v>
      </c>
      <c r="B606">
        <v>7218910</v>
      </c>
      <c r="C606" t="s">
        <v>992</v>
      </c>
      <c r="D606">
        <v>89</v>
      </c>
      <c r="E606">
        <v>1</v>
      </c>
      <c r="F606">
        <v>1</v>
      </c>
    </row>
    <row r="607" spans="1:6">
      <c r="A607">
        <v>452942</v>
      </c>
      <c r="B607">
        <v>7218915</v>
      </c>
      <c r="C607" t="s">
        <v>993</v>
      </c>
      <c r="D607">
        <v>136</v>
      </c>
      <c r="E607">
        <v>1</v>
      </c>
      <c r="F607">
        <v>1</v>
      </c>
    </row>
    <row r="608" spans="1:6">
      <c r="A608">
        <v>452945</v>
      </c>
      <c r="B608">
        <v>7218920</v>
      </c>
      <c r="C608" t="s">
        <v>994</v>
      </c>
      <c r="D608">
        <v>136</v>
      </c>
      <c r="E608">
        <v>1</v>
      </c>
      <c r="F608">
        <v>1</v>
      </c>
    </row>
    <row r="609" spans="1:6">
      <c r="A609">
        <v>452948</v>
      </c>
      <c r="B609">
        <v>7218925</v>
      </c>
      <c r="C609" t="s">
        <v>995</v>
      </c>
      <c r="D609">
        <v>136</v>
      </c>
      <c r="E609">
        <v>1</v>
      </c>
      <c r="F609">
        <v>1</v>
      </c>
    </row>
    <row r="610" spans="1:6">
      <c r="A610">
        <v>452951</v>
      </c>
      <c r="B610">
        <v>7218930</v>
      </c>
      <c r="C610" t="s">
        <v>996</v>
      </c>
      <c r="D610">
        <v>136</v>
      </c>
      <c r="E610">
        <v>1</v>
      </c>
      <c r="F610">
        <v>1</v>
      </c>
    </row>
    <row r="611" spans="1:6">
      <c r="A611">
        <v>452954</v>
      </c>
      <c r="B611">
        <v>7218935</v>
      </c>
      <c r="C611" t="s">
        <v>997</v>
      </c>
      <c r="D611">
        <v>136</v>
      </c>
      <c r="E611">
        <v>1</v>
      </c>
      <c r="F611">
        <v>1</v>
      </c>
    </row>
    <row r="612" spans="1:6">
      <c r="A612">
        <v>452957</v>
      </c>
      <c r="B612">
        <v>7218940</v>
      </c>
      <c r="C612" t="s">
        <v>998</v>
      </c>
      <c r="D612">
        <v>136</v>
      </c>
      <c r="E612">
        <v>1</v>
      </c>
      <c r="F612">
        <v>1</v>
      </c>
    </row>
    <row r="613" spans="1:6">
      <c r="A613">
        <v>452961</v>
      </c>
      <c r="B613">
        <v>7218913</v>
      </c>
      <c r="C613" t="s">
        <v>999</v>
      </c>
      <c r="D613">
        <v>93</v>
      </c>
      <c r="E613">
        <v>1</v>
      </c>
      <c r="F613">
        <v>1</v>
      </c>
    </row>
    <row r="614" spans="1:6">
      <c r="A614">
        <v>452964</v>
      </c>
      <c r="B614">
        <v>7218918</v>
      </c>
      <c r="C614" t="s">
        <v>1000</v>
      </c>
      <c r="D614">
        <v>93</v>
      </c>
      <c r="E614">
        <v>1</v>
      </c>
      <c r="F614">
        <v>1</v>
      </c>
    </row>
    <row r="615" spans="1:6">
      <c r="A615">
        <v>452968</v>
      </c>
      <c r="B615">
        <v>7218923</v>
      </c>
      <c r="C615" t="s">
        <v>1001</v>
      </c>
      <c r="D615">
        <v>93</v>
      </c>
      <c r="E615">
        <v>1</v>
      </c>
      <c r="F615">
        <v>1</v>
      </c>
    </row>
    <row r="616" spans="1:6">
      <c r="A616">
        <v>452971</v>
      </c>
      <c r="B616">
        <v>7218928</v>
      </c>
      <c r="C616" t="s">
        <v>1002</v>
      </c>
      <c r="D616">
        <v>93</v>
      </c>
      <c r="E616">
        <v>1</v>
      </c>
      <c r="F616">
        <v>1</v>
      </c>
    </row>
    <row r="617" spans="1:6">
      <c r="A617">
        <v>452975</v>
      </c>
      <c r="B617">
        <v>7218933</v>
      </c>
      <c r="C617" t="s">
        <v>1003</v>
      </c>
      <c r="D617">
        <v>93</v>
      </c>
      <c r="E617">
        <v>1</v>
      </c>
      <c r="F617">
        <v>1</v>
      </c>
    </row>
    <row r="618" spans="1:6">
      <c r="A618">
        <v>452978</v>
      </c>
      <c r="B618">
        <v>7218938</v>
      </c>
      <c r="C618" t="s">
        <v>1004</v>
      </c>
      <c r="D618">
        <v>93</v>
      </c>
      <c r="E618">
        <v>1</v>
      </c>
      <c r="F618">
        <v>1</v>
      </c>
    </row>
    <row r="619" spans="1:6">
      <c r="A619">
        <v>452982</v>
      </c>
      <c r="B619">
        <v>7218924</v>
      </c>
      <c r="C619" t="s">
        <v>1005</v>
      </c>
      <c r="D619">
        <v>113</v>
      </c>
      <c r="E619">
        <v>1</v>
      </c>
      <c r="F619">
        <v>1</v>
      </c>
    </row>
    <row r="620" spans="1:6">
      <c r="A620">
        <v>452985</v>
      </c>
      <c r="B620">
        <v>7218929</v>
      </c>
      <c r="C620" t="s">
        <v>1006</v>
      </c>
      <c r="D620">
        <v>113</v>
      </c>
      <c r="E620">
        <v>1</v>
      </c>
      <c r="F620">
        <v>1</v>
      </c>
    </row>
    <row r="621" spans="1:6">
      <c r="A621">
        <v>452987</v>
      </c>
      <c r="B621">
        <v>7218914</v>
      </c>
      <c r="C621" t="s">
        <v>1007</v>
      </c>
      <c r="D621">
        <v>113</v>
      </c>
      <c r="E621">
        <v>1</v>
      </c>
      <c r="F621">
        <v>1</v>
      </c>
    </row>
    <row r="622" spans="1:6">
      <c r="A622">
        <v>452990</v>
      </c>
      <c r="B622">
        <v>7218919</v>
      </c>
      <c r="C622" t="s">
        <v>1008</v>
      </c>
      <c r="D622">
        <v>113</v>
      </c>
      <c r="E622">
        <v>1</v>
      </c>
      <c r="F622">
        <v>1</v>
      </c>
    </row>
    <row r="623" spans="1:6">
      <c r="A623">
        <v>452995</v>
      </c>
      <c r="B623">
        <v>7218934</v>
      </c>
      <c r="C623" t="s">
        <v>1009</v>
      </c>
      <c r="D623">
        <v>113</v>
      </c>
      <c r="E623">
        <v>1</v>
      </c>
      <c r="F623">
        <v>1</v>
      </c>
    </row>
    <row r="624" spans="1:6">
      <c r="A624">
        <v>452998</v>
      </c>
      <c r="B624">
        <v>7218939</v>
      </c>
      <c r="C624" t="s">
        <v>1010</v>
      </c>
      <c r="D624">
        <v>113</v>
      </c>
      <c r="E624">
        <v>1</v>
      </c>
      <c r="F624">
        <v>1</v>
      </c>
    </row>
    <row r="625" spans="1:6">
      <c r="A625">
        <v>452301</v>
      </c>
      <c r="B625">
        <v>7211343</v>
      </c>
      <c r="C625" t="s">
        <v>616</v>
      </c>
      <c r="D625">
        <v>45</v>
      </c>
      <c r="E625">
        <v>1</v>
      </c>
      <c r="F625">
        <v>1</v>
      </c>
    </row>
    <row r="626" spans="1:6">
      <c r="A626">
        <v>452303</v>
      </c>
      <c r="B626">
        <v>7211346</v>
      </c>
      <c r="C626" t="s">
        <v>617</v>
      </c>
      <c r="D626">
        <v>45</v>
      </c>
      <c r="E626">
        <v>1</v>
      </c>
      <c r="F626">
        <v>1</v>
      </c>
    </row>
    <row r="627" spans="1:6">
      <c r="A627">
        <v>452305</v>
      </c>
      <c r="B627">
        <v>7211342</v>
      </c>
      <c r="C627" t="s">
        <v>618</v>
      </c>
      <c r="D627">
        <v>45</v>
      </c>
      <c r="E627">
        <v>1</v>
      </c>
      <c r="F627">
        <v>1</v>
      </c>
    </row>
    <row r="628" spans="1:6">
      <c r="A628">
        <v>452307</v>
      </c>
      <c r="B628">
        <v>7211345</v>
      </c>
      <c r="C628" t="s">
        <v>619</v>
      </c>
      <c r="D628">
        <v>45</v>
      </c>
      <c r="E628">
        <v>1</v>
      </c>
      <c r="F628">
        <v>1</v>
      </c>
    </row>
    <row r="629" spans="1:6">
      <c r="A629">
        <v>452309</v>
      </c>
      <c r="B629">
        <v>7211341</v>
      </c>
      <c r="C629" t="s">
        <v>620</v>
      </c>
      <c r="D629">
        <v>45</v>
      </c>
      <c r="E629">
        <v>1</v>
      </c>
      <c r="F629">
        <v>1</v>
      </c>
    </row>
    <row r="630" spans="1:6">
      <c r="A630">
        <v>452311</v>
      </c>
      <c r="B630">
        <v>7211344</v>
      </c>
      <c r="C630" t="s">
        <v>621</v>
      </c>
      <c r="D630">
        <v>45</v>
      </c>
      <c r="E630">
        <v>1</v>
      </c>
      <c r="F630">
        <v>1</v>
      </c>
    </row>
    <row r="631" spans="1:6">
      <c r="A631">
        <v>452313</v>
      </c>
      <c r="B631">
        <v>7211349</v>
      </c>
      <c r="C631" t="s">
        <v>622</v>
      </c>
      <c r="D631">
        <v>57</v>
      </c>
      <c r="E631">
        <v>1</v>
      </c>
      <c r="F631">
        <v>1</v>
      </c>
    </row>
    <row r="632" spans="1:6">
      <c r="A632">
        <v>452315</v>
      </c>
      <c r="B632">
        <v>7211352</v>
      </c>
      <c r="C632" t="s">
        <v>623</v>
      </c>
      <c r="D632">
        <v>57</v>
      </c>
      <c r="E632">
        <v>1</v>
      </c>
      <c r="F632">
        <v>1</v>
      </c>
    </row>
    <row r="633" spans="1:6">
      <c r="A633">
        <v>452317</v>
      </c>
      <c r="B633">
        <v>7211348</v>
      </c>
      <c r="C633" t="s">
        <v>624</v>
      </c>
      <c r="D633">
        <v>57</v>
      </c>
      <c r="E633">
        <v>1</v>
      </c>
      <c r="F633">
        <v>1</v>
      </c>
    </row>
    <row r="634" spans="1:6">
      <c r="A634">
        <v>452319</v>
      </c>
      <c r="B634">
        <v>7211351</v>
      </c>
      <c r="C634" t="s">
        <v>625</v>
      </c>
      <c r="D634">
        <v>57</v>
      </c>
      <c r="E634">
        <v>1</v>
      </c>
      <c r="F634">
        <v>1</v>
      </c>
    </row>
    <row r="635" spans="1:6">
      <c r="A635">
        <v>452321</v>
      </c>
      <c r="B635">
        <v>7211347</v>
      </c>
      <c r="C635" t="s">
        <v>626</v>
      </c>
      <c r="D635">
        <v>57</v>
      </c>
      <c r="E635">
        <v>1</v>
      </c>
      <c r="F635">
        <v>1</v>
      </c>
    </row>
    <row r="636" spans="1:6">
      <c r="A636">
        <v>452323</v>
      </c>
      <c r="B636">
        <v>7211350</v>
      </c>
      <c r="C636" t="s">
        <v>627</v>
      </c>
      <c r="D636">
        <v>57</v>
      </c>
      <c r="E636">
        <v>1</v>
      </c>
      <c r="F636">
        <v>1</v>
      </c>
    </row>
    <row r="637" spans="1:6">
      <c r="A637">
        <v>452701</v>
      </c>
      <c r="B637">
        <v>7251800</v>
      </c>
      <c r="C637" t="s">
        <v>628</v>
      </c>
      <c r="D637">
        <v>35</v>
      </c>
      <c r="E637">
        <v>1</v>
      </c>
      <c r="F637">
        <v>1</v>
      </c>
    </row>
    <row r="638" spans="1:6">
      <c r="A638" t="s">
        <v>629</v>
      </c>
      <c r="B638">
        <v>7213337</v>
      </c>
      <c r="C638" t="s">
        <v>630</v>
      </c>
      <c r="D638">
        <v>35</v>
      </c>
      <c r="E638">
        <v>1</v>
      </c>
      <c r="F638">
        <v>1</v>
      </c>
    </row>
    <row r="639" spans="1:6">
      <c r="A639">
        <v>452703</v>
      </c>
      <c r="B639">
        <v>7251801</v>
      </c>
      <c r="C639" t="s">
        <v>631</v>
      </c>
      <c r="D639">
        <v>35</v>
      </c>
      <c r="E639">
        <v>1</v>
      </c>
      <c r="F639">
        <v>1</v>
      </c>
    </row>
    <row r="640" spans="1:6">
      <c r="A640" t="s">
        <v>632</v>
      </c>
      <c r="B640">
        <v>7213338</v>
      </c>
      <c r="C640" t="s">
        <v>633</v>
      </c>
      <c r="D640">
        <v>35</v>
      </c>
      <c r="E640">
        <v>1</v>
      </c>
      <c r="F640">
        <v>1</v>
      </c>
    </row>
    <row r="641" spans="1:6">
      <c r="A641">
        <v>452705</v>
      </c>
      <c r="B641">
        <v>7251802</v>
      </c>
      <c r="C641" t="s">
        <v>634</v>
      </c>
      <c r="D641">
        <v>35</v>
      </c>
      <c r="E641">
        <v>1</v>
      </c>
      <c r="F641">
        <v>1</v>
      </c>
    </row>
    <row r="642" spans="1:6">
      <c r="A642" t="s">
        <v>635</v>
      </c>
      <c r="B642">
        <v>7213341</v>
      </c>
      <c r="C642" t="s">
        <v>636</v>
      </c>
      <c r="D642">
        <v>35</v>
      </c>
      <c r="E642">
        <v>1</v>
      </c>
      <c r="F642">
        <v>1</v>
      </c>
    </row>
    <row r="643" spans="1:6">
      <c r="A643">
        <v>452707</v>
      </c>
      <c r="B643">
        <v>7251803</v>
      </c>
      <c r="C643" t="s">
        <v>637</v>
      </c>
      <c r="D643">
        <v>35</v>
      </c>
      <c r="E643">
        <v>1</v>
      </c>
      <c r="F643">
        <v>1</v>
      </c>
    </row>
    <row r="644" spans="1:6">
      <c r="A644" t="s">
        <v>638</v>
      </c>
      <c r="B644">
        <v>7213342</v>
      </c>
      <c r="C644" t="s">
        <v>639</v>
      </c>
      <c r="D644">
        <v>35</v>
      </c>
      <c r="E644">
        <v>1</v>
      </c>
      <c r="F644">
        <v>1</v>
      </c>
    </row>
    <row r="645" spans="1:6">
      <c r="A645">
        <v>452713</v>
      </c>
      <c r="B645">
        <v>7213329</v>
      </c>
      <c r="C645" t="s">
        <v>640</v>
      </c>
      <c r="D645">
        <v>52</v>
      </c>
      <c r="E645">
        <v>1</v>
      </c>
      <c r="F645">
        <v>1</v>
      </c>
    </row>
    <row r="646" spans="1:6">
      <c r="A646">
        <v>452715</v>
      </c>
      <c r="B646">
        <v>7213330</v>
      </c>
      <c r="C646" t="s">
        <v>641</v>
      </c>
      <c r="D646">
        <v>52</v>
      </c>
      <c r="E646">
        <v>1</v>
      </c>
      <c r="F646">
        <v>1</v>
      </c>
    </row>
    <row r="647" spans="1:6">
      <c r="A647">
        <v>452717</v>
      </c>
      <c r="B647">
        <v>7213331</v>
      </c>
      <c r="C647" t="s">
        <v>642</v>
      </c>
      <c r="D647">
        <v>52</v>
      </c>
      <c r="E647">
        <v>1</v>
      </c>
      <c r="F647">
        <v>1</v>
      </c>
    </row>
    <row r="648" spans="1:6">
      <c r="A648">
        <v>452719</v>
      </c>
      <c r="B648">
        <v>7213332</v>
      </c>
      <c r="C648" t="s">
        <v>643</v>
      </c>
      <c r="D648">
        <v>52</v>
      </c>
      <c r="E648">
        <v>1</v>
      </c>
      <c r="F648">
        <v>1</v>
      </c>
    </row>
    <row r="649" spans="1:6">
      <c r="A649">
        <v>452721</v>
      </c>
      <c r="B649">
        <v>7213333</v>
      </c>
      <c r="C649" t="s">
        <v>644</v>
      </c>
      <c r="D649">
        <v>52</v>
      </c>
      <c r="E649">
        <v>1</v>
      </c>
      <c r="F649">
        <v>1</v>
      </c>
    </row>
    <row r="650" spans="1:6">
      <c r="A650">
        <v>452723</v>
      </c>
      <c r="B650">
        <v>7213334</v>
      </c>
      <c r="C650" t="s">
        <v>645</v>
      </c>
      <c r="D650">
        <v>52</v>
      </c>
      <c r="E650">
        <v>1</v>
      </c>
      <c r="F650">
        <v>1</v>
      </c>
    </row>
    <row r="651" spans="1:6">
      <c r="A651">
        <v>452725</v>
      </c>
      <c r="B651">
        <v>7213335</v>
      </c>
      <c r="C651" t="s">
        <v>646</v>
      </c>
      <c r="D651">
        <v>52</v>
      </c>
      <c r="E651">
        <v>1</v>
      </c>
      <c r="F651">
        <v>1</v>
      </c>
    </row>
    <row r="652" spans="1:6">
      <c r="A652">
        <v>452727</v>
      </c>
      <c r="B652">
        <v>7213336</v>
      </c>
      <c r="C652" t="s">
        <v>647</v>
      </c>
      <c r="D652">
        <v>52</v>
      </c>
      <c r="E652">
        <v>1</v>
      </c>
      <c r="F652">
        <v>1</v>
      </c>
    </row>
    <row r="653" spans="1:6">
      <c r="A653">
        <v>452731</v>
      </c>
      <c r="B653">
        <v>7214665</v>
      </c>
      <c r="C653" t="s">
        <v>648</v>
      </c>
      <c r="D653">
        <v>69</v>
      </c>
      <c r="E653">
        <v>1</v>
      </c>
      <c r="F653">
        <v>1</v>
      </c>
    </row>
    <row r="654" spans="1:6">
      <c r="A654">
        <v>452732</v>
      </c>
      <c r="B654">
        <v>7214666</v>
      </c>
      <c r="C654" t="s">
        <v>649</v>
      </c>
      <c r="D654">
        <v>69</v>
      </c>
      <c r="E654">
        <v>1</v>
      </c>
      <c r="F654">
        <v>1</v>
      </c>
    </row>
    <row r="655" spans="1:6">
      <c r="A655">
        <v>452735</v>
      </c>
      <c r="B655">
        <v>7214667</v>
      </c>
      <c r="C655" t="s">
        <v>650</v>
      </c>
      <c r="D655">
        <v>69</v>
      </c>
      <c r="E655">
        <v>1</v>
      </c>
      <c r="F655">
        <v>1</v>
      </c>
    </row>
    <row r="656" spans="1:6">
      <c r="A656">
        <v>452737</v>
      </c>
      <c r="B656">
        <v>7214668</v>
      </c>
      <c r="C656" t="s">
        <v>651</v>
      </c>
      <c r="D656">
        <v>69</v>
      </c>
      <c r="E656">
        <v>1</v>
      </c>
      <c r="F656">
        <v>1</v>
      </c>
    </row>
    <row r="657" spans="1:6">
      <c r="A657">
        <v>452741</v>
      </c>
      <c r="B657">
        <v>7216256</v>
      </c>
      <c r="C657" t="s">
        <v>652</v>
      </c>
      <c r="D657">
        <v>89</v>
      </c>
      <c r="E657">
        <v>1</v>
      </c>
      <c r="F657">
        <v>1</v>
      </c>
    </row>
    <row r="658" spans="1:6">
      <c r="A658">
        <v>452743</v>
      </c>
      <c r="B658">
        <v>7216257</v>
      </c>
      <c r="C658" t="s">
        <v>653</v>
      </c>
      <c r="D658">
        <v>89</v>
      </c>
      <c r="E658">
        <v>1</v>
      </c>
      <c r="F658">
        <v>1</v>
      </c>
    </row>
    <row r="659" spans="1:6">
      <c r="A659">
        <v>452745</v>
      </c>
      <c r="B659">
        <v>7216258</v>
      </c>
      <c r="C659" t="s">
        <v>654</v>
      </c>
      <c r="D659">
        <v>89</v>
      </c>
      <c r="E659">
        <v>1</v>
      </c>
      <c r="F659">
        <v>1</v>
      </c>
    </row>
    <row r="660" spans="1:6">
      <c r="A660">
        <v>452747</v>
      </c>
      <c r="B660">
        <v>7216259</v>
      </c>
      <c r="C660" t="s">
        <v>655</v>
      </c>
      <c r="D660">
        <v>89</v>
      </c>
      <c r="E660">
        <v>1</v>
      </c>
      <c r="F660">
        <v>1</v>
      </c>
    </row>
    <row r="661" spans="1:6">
      <c r="A661">
        <v>452751</v>
      </c>
      <c r="B661">
        <v>7215075</v>
      </c>
      <c r="C661" t="s">
        <v>656</v>
      </c>
      <c r="D661">
        <v>48</v>
      </c>
      <c r="E661">
        <v>1</v>
      </c>
      <c r="F661">
        <v>1</v>
      </c>
    </row>
    <row r="662" spans="1:6">
      <c r="A662">
        <v>452753</v>
      </c>
      <c r="B662">
        <v>7215076</v>
      </c>
      <c r="C662" t="s">
        <v>657</v>
      </c>
      <c r="D662">
        <v>48</v>
      </c>
      <c r="E662">
        <v>1</v>
      </c>
      <c r="F662">
        <v>1</v>
      </c>
    </row>
    <row r="663" spans="1:6">
      <c r="A663">
        <v>452755</v>
      </c>
      <c r="B663">
        <v>7215077</v>
      </c>
      <c r="C663" t="s">
        <v>658</v>
      </c>
      <c r="D663">
        <v>48</v>
      </c>
      <c r="E663">
        <v>1</v>
      </c>
      <c r="F663">
        <v>1</v>
      </c>
    </row>
    <row r="664" spans="1:6">
      <c r="A664">
        <v>452757</v>
      </c>
      <c r="B664">
        <v>7215078</v>
      </c>
      <c r="C664" t="s">
        <v>659</v>
      </c>
      <c r="D664">
        <v>48</v>
      </c>
      <c r="E664">
        <v>1</v>
      </c>
      <c r="F664">
        <v>1</v>
      </c>
    </row>
    <row r="665" spans="1:6">
      <c r="A665">
        <v>452761</v>
      </c>
      <c r="B665">
        <v>7215071</v>
      </c>
      <c r="C665" t="s">
        <v>660</v>
      </c>
      <c r="D665">
        <v>31</v>
      </c>
      <c r="E665">
        <v>1</v>
      </c>
      <c r="F665">
        <v>1</v>
      </c>
    </row>
    <row r="666" spans="1:6">
      <c r="A666">
        <v>452763</v>
      </c>
      <c r="B666">
        <v>7215072</v>
      </c>
      <c r="C666" t="s">
        <v>661</v>
      </c>
      <c r="D666">
        <v>31</v>
      </c>
      <c r="E666">
        <v>1</v>
      </c>
      <c r="F666">
        <v>1</v>
      </c>
    </row>
    <row r="667" spans="1:6">
      <c r="A667">
        <v>452765</v>
      </c>
      <c r="B667">
        <v>7215073</v>
      </c>
      <c r="C667" t="s">
        <v>662</v>
      </c>
      <c r="D667">
        <v>31</v>
      </c>
      <c r="E667">
        <v>1</v>
      </c>
      <c r="F667">
        <v>1</v>
      </c>
    </row>
    <row r="668" spans="1:6">
      <c r="A668">
        <v>452767</v>
      </c>
      <c r="B668">
        <v>7215074</v>
      </c>
      <c r="C668" t="s">
        <v>663</v>
      </c>
      <c r="D668">
        <v>31</v>
      </c>
      <c r="E668">
        <v>1</v>
      </c>
      <c r="F668">
        <v>1</v>
      </c>
    </row>
    <row r="669" spans="1:6">
      <c r="A669">
        <v>452771</v>
      </c>
      <c r="B669">
        <v>7215699</v>
      </c>
      <c r="C669" t="s">
        <v>664</v>
      </c>
      <c r="D669">
        <v>53</v>
      </c>
      <c r="E669">
        <v>1</v>
      </c>
      <c r="F669">
        <v>1</v>
      </c>
    </row>
    <row r="670" spans="1:6">
      <c r="A670">
        <v>452773</v>
      </c>
      <c r="B670">
        <v>7215714</v>
      </c>
      <c r="C670" t="s">
        <v>665</v>
      </c>
      <c r="D670">
        <v>53</v>
      </c>
      <c r="E670">
        <v>1</v>
      </c>
      <c r="F670">
        <v>1</v>
      </c>
    </row>
    <row r="671" spans="1:6">
      <c r="A671">
        <v>452775</v>
      </c>
      <c r="B671">
        <v>7215715</v>
      </c>
      <c r="C671" t="s">
        <v>666</v>
      </c>
      <c r="D671">
        <v>43</v>
      </c>
      <c r="E671">
        <v>1</v>
      </c>
      <c r="F671">
        <v>1</v>
      </c>
    </row>
    <row r="672" spans="1:6">
      <c r="A672">
        <v>452777</v>
      </c>
      <c r="B672">
        <v>7215716</v>
      </c>
      <c r="C672" t="s">
        <v>667</v>
      </c>
      <c r="D672">
        <v>43</v>
      </c>
      <c r="E672">
        <v>1</v>
      </c>
      <c r="F672">
        <v>1</v>
      </c>
    </row>
    <row r="673" spans="1:6">
      <c r="A673">
        <v>452779</v>
      </c>
      <c r="B673">
        <v>7215717</v>
      </c>
      <c r="C673" t="s">
        <v>668</v>
      </c>
      <c r="D673">
        <v>31</v>
      </c>
      <c r="E673">
        <v>1</v>
      </c>
      <c r="F673">
        <v>1</v>
      </c>
    </row>
    <row r="674" spans="1:6">
      <c r="A674">
        <v>452781</v>
      </c>
      <c r="B674">
        <v>7215718</v>
      </c>
      <c r="C674" t="s">
        <v>669</v>
      </c>
      <c r="D674">
        <v>31</v>
      </c>
      <c r="E674">
        <v>1</v>
      </c>
      <c r="F674">
        <v>1</v>
      </c>
    </row>
    <row r="675" spans="1:6">
      <c r="A675">
        <v>452783</v>
      </c>
      <c r="B675">
        <v>7215719</v>
      </c>
      <c r="C675" t="s">
        <v>670</v>
      </c>
      <c r="D675">
        <v>53</v>
      </c>
      <c r="E675">
        <v>1</v>
      </c>
      <c r="F675">
        <v>1</v>
      </c>
    </row>
    <row r="676" spans="1:6">
      <c r="A676">
        <v>452785</v>
      </c>
      <c r="B676">
        <v>7215728</v>
      </c>
      <c r="C676" t="s">
        <v>671</v>
      </c>
      <c r="D676">
        <v>53</v>
      </c>
      <c r="E676">
        <v>1</v>
      </c>
      <c r="F676">
        <v>1</v>
      </c>
    </row>
    <row r="677" spans="1:6">
      <c r="A677">
        <v>452787</v>
      </c>
      <c r="B677">
        <v>7215729</v>
      </c>
      <c r="C677" t="s">
        <v>672</v>
      </c>
      <c r="D677">
        <v>43</v>
      </c>
      <c r="E677">
        <v>1</v>
      </c>
      <c r="F677">
        <v>1</v>
      </c>
    </row>
    <row r="678" spans="1:6">
      <c r="A678">
        <v>452789</v>
      </c>
      <c r="B678">
        <v>7215739</v>
      </c>
      <c r="C678" t="s">
        <v>673</v>
      </c>
      <c r="D678">
        <v>43</v>
      </c>
      <c r="E678">
        <v>1</v>
      </c>
      <c r="F678">
        <v>1</v>
      </c>
    </row>
    <row r="679" spans="1:6">
      <c r="A679">
        <v>452791</v>
      </c>
      <c r="B679">
        <v>7215740</v>
      </c>
      <c r="C679" t="s">
        <v>674</v>
      </c>
      <c r="D679">
        <v>31</v>
      </c>
      <c r="E679">
        <v>1</v>
      </c>
      <c r="F679">
        <v>1</v>
      </c>
    </row>
    <row r="680" spans="1:6">
      <c r="A680">
        <v>452793</v>
      </c>
      <c r="B680">
        <v>7215767</v>
      </c>
      <c r="C680" t="s">
        <v>675</v>
      </c>
      <c r="D680">
        <v>31</v>
      </c>
      <c r="E680">
        <v>1</v>
      </c>
      <c r="F680">
        <v>1</v>
      </c>
    </row>
    <row r="681" spans="1:6">
      <c r="A681">
        <v>453401</v>
      </c>
      <c r="B681">
        <v>7254100</v>
      </c>
      <c r="C681" t="s">
        <v>676</v>
      </c>
      <c r="D681">
        <v>40</v>
      </c>
      <c r="E681">
        <v>1</v>
      </c>
      <c r="F681">
        <v>1</v>
      </c>
    </row>
    <row r="682" spans="1:6">
      <c r="A682">
        <v>453402</v>
      </c>
      <c r="B682">
        <v>7254108</v>
      </c>
      <c r="C682" t="s">
        <v>677</v>
      </c>
      <c r="D682">
        <v>40</v>
      </c>
      <c r="E682">
        <v>1</v>
      </c>
      <c r="F682">
        <v>1</v>
      </c>
    </row>
    <row r="683" spans="1:6">
      <c r="A683">
        <v>453403</v>
      </c>
      <c r="B683">
        <v>7254101</v>
      </c>
      <c r="C683" t="s">
        <v>678</v>
      </c>
      <c r="D683">
        <v>40</v>
      </c>
      <c r="E683">
        <v>1</v>
      </c>
      <c r="F683">
        <v>1</v>
      </c>
    </row>
    <row r="684" spans="1:6">
      <c r="A684">
        <v>453404</v>
      </c>
      <c r="B684">
        <v>7254109</v>
      </c>
      <c r="C684" t="s">
        <v>679</v>
      </c>
      <c r="D684">
        <v>40</v>
      </c>
      <c r="E684">
        <v>1</v>
      </c>
      <c r="F684">
        <v>1</v>
      </c>
    </row>
    <row r="685" spans="1:6">
      <c r="A685">
        <v>453405</v>
      </c>
      <c r="B685">
        <v>7254102</v>
      </c>
      <c r="C685" t="s">
        <v>680</v>
      </c>
      <c r="D685">
        <v>40</v>
      </c>
      <c r="E685">
        <v>1</v>
      </c>
      <c r="F685">
        <v>1</v>
      </c>
    </row>
    <row r="686" spans="1:6">
      <c r="A686">
        <v>453406</v>
      </c>
      <c r="B686">
        <v>7254103</v>
      </c>
      <c r="C686" t="s">
        <v>681</v>
      </c>
      <c r="D686">
        <v>40</v>
      </c>
      <c r="E686">
        <v>1</v>
      </c>
      <c r="F686">
        <v>1</v>
      </c>
    </row>
    <row r="687" spans="1:6">
      <c r="A687">
        <v>453407</v>
      </c>
      <c r="B687">
        <v>7213281</v>
      </c>
      <c r="C687" t="s">
        <v>682</v>
      </c>
      <c r="D687">
        <v>40</v>
      </c>
      <c r="E687">
        <v>1</v>
      </c>
      <c r="F687">
        <v>1</v>
      </c>
    </row>
    <row r="688" spans="1:6">
      <c r="A688">
        <v>453408</v>
      </c>
      <c r="B688">
        <v>7254104</v>
      </c>
      <c r="C688" t="s">
        <v>683</v>
      </c>
      <c r="D688">
        <v>20</v>
      </c>
      <c r="E688">
        <v>1</v>
      </c>
      <c r="F688">
        <v>1</v>
      </c>
    </row>
    <row r="689" spans="1:6">
      <c r="A689">
        <v>453409</v>
      </c>
      <c r="B689">
        <v>7213282</v>
      </c>
      <c r="C689" t="s">
        <v>684</v>
      </c>
      <c r="D689">
        <v>40</v>
      </c>
      <c r="E689">
        <v>1</v>
      </c>
      <c r="F689">
        <v>1</v>
      </c>
    </row>
    <row r="690" spans="1:6">
      <c r="A690">
        <v>453410</v>
      </c>
      <c r="B690">
        <v>7254105</v>
      </c>
      <c r="C690" t="s">
        <v>685</v>
      </c>
      <c r="D690">
        <v>20</v>
      </c>
      <c r="E690">
        <v>1</v>
      </c>
      <c r="F690">
        <v>1</v>
      </c>
    </row>
    <row r="691" spans="1:6">
      <c r="A691">
        <v>453412</v>
      </c>
      <c r="B691">
        <v>7254106</v>
      </c>
      <c r="C691" t="s">
        <v>686</v>
      </c>
      <c r="D691">
        <v>20</v>
      </c>
      <c r="E691">
        <v>1</v>
      </c>
      <c r="F691">
        <v>1</v>
      </c>
    </row>
    <row r="692" spans="1:6">
      <c r="A692">
        <v>453414</v>
      </c>
      <c r="B692">
        <v>7254107</v>
      </c>
      <c r="C692" t="s">
        <v>687</v>
      </c>
      <c r="D692">
        <v>20</v>
      </c>
      <c r="E692">
        <v>1</v>
      </c>
      <c r="F692">
        <v>1</v>
      </c>
    </row>
    <row r="693" spans="1:6">
      <c r="A693">
        <v>453415</v>
      </c>
      <c r="B693">
        <v>7213272</v>
      </c>
      <c r="C693" t="s">
        <v>688</v>
      </c>
      <c r="D693">
        <v>20</v>
      </c>
      <c r="E693">
        <v>1</v>
      </c>
      <c r="F693">
        <v>1</v>
      </c>
    </row>
    <row r="694" spans="1:6">
      <c r="A694">
        <v>453416</v>
      </c>
      <c r="B694">
        <v>7211339</v>
      </c>
      <c r="C694" t="s">
        <v>689</v>
      </c>
      <c r="D694">
        <v>20</v>
      </c>
      <c r="E694">
        <v>1</v>
      </c>
      <c r="F694">
        <v>1</v>
      </c>
    </row>
    <row r="695" spans="1:6">
      <c r="A695">
        <v>453418</v>
      </c>
      <c r="B695">
        <v>7211340</v>
      </c>
      <c r="C695" t="s">
        <v>690</v>
      </c>
      <c r="D695">
        <v>20</v>
      </c>
      <c r="E695">
        <v>1</v>
      </c>
      <c r="F695">
        <v>1</v>
      </c>
    </row>
    <row r="696" spans="1:6">
      <c r="A696">
        <v>453419</v>
      </c>
      <c r="B696">
        <v>7213271</v>
      </c>
      <c r="C696" t="s">
        <v>691</v>
      </c>
      <c r="D696">
        <v>20</v>
      </c>
      <c r="E696">
        <v>1</v>
      </c>
      <c r="F696">
        <v>1</v>
      </c>
    </row>
    <row r="697" spans="1:6">
      <c r="A697">
        <v>453422</v>
      </c>
      <c r="B697">
        <v>7212685</v>
      </c>
      <c r="C697" t="s">
        <v>692</v>
      </c>
      <c r="D697">
        <v>34</v>
      </c>
      <c r="E697">
        <v>1</v>
      </c>
      <c r="F697">
        <v>1</v>
      </c>
    </row>
    <row r="698" spans="1:6">
      <c r="A698" t="s">
        <v>693</v>
      </c>
      <c r="B698">
        <v>7215606</v>
      </c>
      <c r="C698" t="s">
        <v>694</v>
      </c>
      <c r="D698">
        <v>34</v>
      </c>
      <c r="E698">
        <v>1</v>
      </c>
      <c r="F698">
        <v>1</v>
      </c>
    </row>
    <row r="699" spans="1:6">
      <c r="A699">
        <v>453424</v>
      </c>
      <c r="B699">
        <v>7212686</v>
      </c>
      <c r="C699" t="s">
        <v>695</v>
      </c>
      <c r="D699">
        <v>34</v>
      </c>
      <c r="E699">
        <v>1</v>
      </c>
      <c r="F699">
        <v>1</v>
      </c>
    </row>
    <row r="700" spans="1:6">
      <c r="A700">
        <v>453426</v>
      </c>
      <c r="B700">
        <v>7212687</v>
      </c>
      <c r="C700" t="s">
        <v>696</v>
      </c>
      <c r="D700">
        <v>34</v>
      </c>
      <c r="E700">
        <v>1</v>
      </c>
      <c r="F700">
        <v>1</v>
      </c>
    </row>
    <row r="701" spans="1:6">
      <c r="A701" t="s">
        <v>697</v>
      </c>
      <c r="B701">
        <v>7215607</v>
      </c>
      <c r="C701" t="s">
        <v>698</v>
      </c>
      <c r="D701">
        <v>34</v>
      </c>
      <c r="E701">
        <v>1</v>
      </c>
      <c r="F701">
        <v>1</v>
      </c>
    </row>
    <row r="702" spans="1:6">
      <c r="A702">
        <v>453428</v>
      </c>
      <c r="B702">
        <v>7212688</v>
      </c>
      <c r="C702" t="s">
        <v>699</v>
      </c>
      <c r="D702">
        <v>34</v>
      </c>
      <c r="E702">
        <v>1</v>
      </c>
      <c r="F702">
        <v>1</v>
      </c>
    </row>
    <row r="703" spans="1:6">
      <c r="A703">
        <v>453430</v>
      </c>
      <c r="B703">
        <v>7213273</v>
      </c>
      <c r="C703" t="s">
        <v>700</v>
      </c>
      <c r="D703">
        <v>34</v>
      </c>
      <c r="E703">
        <v>1</v>
      </c>
      <c r="F703">
        <v>1</v>
      </c>
    </row>
    <row r="704" spans="1:6">
      <c r="A704">
        <v>453432</v>
      </c>
      <c r="B704">
        <v>7213278</v>
      </c>
      <c r="C704" t="s">
        <v>701</v>
      </c>
      <c r="D704">
        <v>34</v>
      </c>
      <c r="E704">
        <v>1</v>
      </c>
      <c r="F704">
        <v>1</v>
      </c>
    </row>
    <row r="705" spans="1:6">
      <c r="A705">
        <v>453434</v>
      </c>
      <c r="B705">
        <v>7213279</v>
      </c>
      <c r="C705" t="s">
        <v>702</v>
      </c>
      <c r="D705">
        <v>34</v>
      </c>
      <c r="E705">
        <v>1</v>
      </c>
      <c r="F705">
        <v>1</v>
      </c>
    </row>
    <row r="706" spans="1:6">
      <c r="A706">
        <v>453436</v>
      </c>
      <c r="B706">
        <v>7213280</v>
      </c>
      <c r="C706" t="s">
        <v>703</v>
      </c>
      <c r="D706">
        <v>34</v>
      </c>
      <c r="E706">
        <v>1</v>
      </c>
      <c r="F706">
        <v>1</v>
      </c>
    </row>
    <row r="707" spans="1:6">
      <c r="A707">
        <v>453501</v>
      </c>
      <c r="B707">
        <v>7212689</v>
      </c>
      <c r="C707" t="s">
        <v>704</v>
      </c>
      <c r="D707">
        <v>49</v>
      </c>
      <c r="E707">
        <v>1</v>
      </c>
      <c r="F707">
        <v>1</v>
      </c>
    </row>
    <row r="708" spans="1:6">
      <c r="A708">
        <v>453503</v>
      </c>
      <c r="B708">
        <v>7212690</v>
      </c>
      <c r="C708" t="s">
        <v>705</v>
      </c>
      <c r="D708">
        <v>49</v>
      </c>
      <c r="E708">
        <v>1</v>
      </c>
      <c r="F708">
        <v>1</v>
      </c>
    </row>
    <row r="709" spans="1:6">
      <c r="A709">
        <v>453505</v>
      </c>
      <c r="B709">
        <v>7212691</v>
      </c>
      <c r="C709" t="s">
        <v>706</v>
      </c>
      <c r="D709">
        <v>49</v>
      </c>
      <c r="E709">
        <v>1</v>
      </c>
      <c r="F709">
        <v>1</v>
      </c>
    </row>
    <row r="710" spans="1:6">
      <c r="A710">
        <v>453507</v>
      </c>
      <c r="B710">
        <v>7212692</v>
      </c>
      <c r="C710" t="s">
        <v>707</v>
      </c>
      <c r="D710">
        <v>49</v>
      </c>
      <c r="E710">
        <v>1</v>
      </c>
      <c r="F710">
        <v>1</v>
      </c>
    </row>
    <row r="711" spans="1:6">
      <c r="A711">
        <v>453509</v>
      </c>
      <c r="B711">
        <v>7213283</v>
      </c>
      <c r="C711" t="s">
        <v>708</v>
      </c>
      <c r="D711">
        <v>49</v>
      </c>
      <c r="E711">
        <v>1</v>
      </c>
      <c r="F711">
        <v>1</v>
      </c>
    </row>
    <row r="712" spans="1:6">
      <c r="A712">
        <v>453511</v>
      </c>
      <c r="B712">
        <v>7213288</v>
      </c>
      <c r="C712" t="s">
        <v>709</v>
      </c>
      <c r="D712">
        <v>49</v>
      </c>
      <c r="E712">
        <v>1</v>
      </c>
      <c r="F712">
        <v>1</v>
      </c>
    </row>
    <row r="713" spans="1:6">
      <c r="A713">
        <v>453513</v>
      </c>
      <c r="B713">
        <v>7213289</v>
      </c>
      <c r="C713" t="s">
        <v>710</v>
      </c>
      <c r="D713">
        <v>49</v>
      </c>
      <c r="E713">
        <v>1</v>
      </c>
      <c r="F713">
        <v>1</v>
      </c>
    </row>
    <row r="714" spans="1:6">
      <c r="A714">
        <v>453515</v>
      </c>
      <c r="B714">
        <v>7213290</v>
      </c>
      <c r="C714" t="s">
        <v>711</v>
      </c>
      <c r="D714">
        <v>49</v>
      </c>
      <c r="E714">
        <v>1</v>
      </c>
      <c r="F714">
        <v>1</v>
      </c>
    </row>
    <row r="715" spans="1:6">
      <c r="A715">
        <v>453521</v>
      </c>
      <c r="B715">
        <v>7212693</v>
      </c>
      <c r="C715" t="s">
        <v>712</v>
      </c>
      <c r="D715">
        <v>58</v>
      </c>
      <c r="E715">
        <v>1</v>
      </c>
      <c r="F715">
        <v>1</v>
      </c>
    </row>
    <row r="716" spans="1:6">
      <c r="A716">
        <v>453525</v>
      </c>
      <c r="B716">
        <v>7213270</v>
      </c>
      <c r="C716" t="s">
        <v>713</v>
      </c>
      <c r="D716">
        <v>58</v>
      </c>
      <c r="E716">
        <v>1</v>
      </c>
      <c r="F716">
        <v>1</v>
      </c>
    </row>
    <row r="717" spans="1:6">
      <c r="A717">
        <v>453529</v>
      </c>
      <c r="B717">
        <v>7213291</v>
      </c>
      <c r="C717" t="s">
        <v>714</v>
      </c>
      <c r="D717">
        <v>58</v>
      </c>
      <c r="E717">
        <v>1</v>
      </c>
      <c r="F717">
        <v>1</v>
      </c>
    </row>
    <row r="718" spans="1:6">
      <c r="A718">
        <v>453533</v>
      </c>
      <c r="B718">
        <v>7213292</v>
      </c>
      <c r="C718" t="s">
        <v>715</v>
      </c>
      <c r="D718">
        <v>58</v>
      </c>
      <c r="E718">
        <v>1</v>
      </c>
      <c r="F718">
        <v>1</v>
      </c>
    </row>
    <row r="719" spans="1:6">
      <c r="A719">
        <v>152325</v>
      </c>
      <c r="B719">
        <v>7024612</v>
      </c>
      <c r="C719" t="s">
        <v>917</v>
      </c>
      <c r="D719">
        <v>77</v>
      </c>
      <c r="E719">
        <v>1</v>
      </c>
      <c r="F719">
        <v>1</v>
      </c>
    </row>
    <row r="720" spans="1:6">
      <c r="A720">
        <v>152321</v>
      </c>
      <c r="B720">
        <v>7024608</v>
      </c>
      <c r="C720" t="s">
        <v>918</v>
      </c>
      <c r="D720">
        <v>77</v>
      </c>
      <c r="E720">
        <v>1</v>
      </c>
      <c r="F720">
        <v>1</v>
      </c>
    </row>
    <row r="721" spans="1:6">
      <c r="A721">
        <v>152327</v>
      </c>
      <c r="B721">
        <v>7024613</v>
      </c>
      <c r="C721" t="s">
        <v>919</v>
      </c>
      <c r="D721">
        <v>77</v>
      </c>
      <c r="E721">
        <v>1</v>
      </c>
      <c r="F721">
        <v>1</v>
      </c>
    </row>
    <row r="722" spans="1:6">
      <c r="A722">
        <v>152323</v>
      </c>
      <c r="B722">
        <v>7024609</v>
      </c>
      <c r="C722" t="s">
        <v>920</v>
      </c>
      <c r="D722">
        <v>77</v>
      </c>
      <c r="E722">
        <v>1</v>
      </c>
      <c r="F722">
        <v>1</v>
      </c>
    </row>
    <row r="723" spans="1:6">
      <c r="A723">
        <v>152333</v>
      </c>
      <c r="B723">
        <v>7024614</v>
      </c>
      <c r="C723" t="s">
        <v>921</v>
      </c>
      <c r="D723">
        <v>157</v>
      </c>
      <c r="E723">
        <v>1</v>
      </c>
      <c r="F723">
        <v>1</v>
      </c>
    </row>
    <row r="724" spans="1:6">
      <c r="A724">
        <v>152329</v>
      </c>
      <c r="B724">
        <v>7024610</v>
      </c>
      <c r="C724" t="s">
        <v>922</v>
      </c>
      <c r="D724">
        <v>157</v>
      </c>
      <c r="E724">
        <v>1</v>
      </c>
      <c r="F724">
        <v>1</v>
      </c>
    </row>
    <row r="725" spans="1:6">
      <c r="A725">
        <v>152335</v>
      </c>
      <c r="B725">
        <v>7024615</v>
      </c>
      <c r="C725" t="s">
        <v>923</v>
      </c>
      <c r="D725">
        <v>157</v>
      </c>
      <c r="E725">
        <v>1</v>
      </c>
      <c r="F725">
        <v>1</v>
      </c>
    </row>
    <row r="726" spans="1:6">
      <c r="A726">
        <v>152331</v>
      </c>
      <c r="B726">
        <v>7024611</v>
      </c>
      <c r="C726" t="s">
        <v>924</v>
      </c>
      <c r="D726">
        <v>157</v>
      </c>
      <c r="E726">
        <v>1</v>
      </c>
      <c r="F726">
        <v>1</v>
      </c>
    </row>
    <row r="727" spans="1:6">
      <c r="A727">
        <v>152343</v>
      </c>
      <c r="C727" t="s">
        <v>925</v>
      </c>
      <c r="D727">
        <v>157</v>
      </c>
      <c r="E727">
        <v>1</v>
      </c>
      <c r="F727">
        <v>1</v>
      </c>
    </row>
    <row r="728" spans="1:6">
      <c r="A728">
        <v>170300</v>
      </c>
      <c r="B728">
        <v>7217863</v>
      </c>
      <c r="C728" t="s">
        <v>932</v>
      </c>
      <c r="D728">
        <v>50</v>
      </c>
      <c r="E728">
        <v>1</v>
      </c>
      <c r="F728">
        <v>1</v>
      </c>
    </row>
    <row r="729" spans="1:6">
      <c r="A729">
        <v>170302</v>
      </c>
      <c r="B729">
        <v>7217864</v>
      </c>
      <c r="C729" t="s">
        <v>933</v>
      </c>
      <c r="D729">
        <v>50</v>
      </c>
      <c r="E729">
        <v>1</v>
      </c>
      <c r="F729">
        <v>1</v>
      </c>
    </row>
    <row r="730" spans="1:6">
      <c r="A730">
        <v>170304</v>
      </c>
      <c r="B730">
        <v>7217865</v>
      </c>
      <c r="C730" t="s">
        <v>934</v>
      </c>
      <c r="D730">
        <v>50</v>
      </c>
      <c r="E730">
        <v>1</v>
      </c>
      <c r="F730">
        <v>1</v>
      </c>
    </row>
    <row r="731" spans="1:6">
      <c r="A731">
        <v>170306</v>
      </c>
      <c r="B731">
        <v>7217866</v>
      </c>
      <c r="C731" t="s">
        <v>935</v>
      </c>
      <c r="D731">
        <v>50</v>
      </c>
      <c r="E731">
        <v>1</v>
      </c>
      <c r="F731">
        <v>1</v>
      </c>
    </row>
    <row r="732" spans="1:6">
      <c r="A732">
        <v>170308</v>
      </c>
      <c r="B732">
        <v>7217867</v>
      </c>
      <c r="C732" t="s">
        <v>936</v>
      </c>
      <c r="D732">
        <v>63</v>
      </c>
      <c r="E732">
        <v>1</v>
      </c>
      <c r="F732">
        <v>1</v>
      </c>
    </row>
    <row r="733" spans="1:6">
      <c r="A733">
        <v>170310</v>
      </c>
      <c r="B733">
        <v>7217868</v>
      </c>
      <c r="C733" t="s">
        <v>937</v>
      </c>
      <c r="D733">
        <v>63</v>
      </c>
      <c r="E733">
        <v>1</v>
      </c>
      <c r="F733">
        <v>1</v>
      </c>
    </row>
    <row r="734" spans="1:6">
      <c r="A734">
        <v>170312</v>
      </c>
      <c r="B734">
        <v>7217869</v>
      </c>
      <c r="C734" t="s">
        <v>938</v>
      </c>
      <c r="D734">
        <v>63</v>
      </c>
      <c r="E734">
        <v>1</v>
      </c>
      <c r="F734">
        <v>1</v>
      </c>
    </row>
    <row r="735" spans="1:6">
      <c r="A735">
        <v>170314</v>
      </c>
      <c r="B735">
        <v>7217870</v>
      </c>
      <c r="C735" t="s">
        <v>939</v>
      </c>
      <c r="D735">
        <v>63</v>
      </c>
      <c r="E735">
        <v>1</v>
      </c>
      <c r="F735">
        <v>1</v>
      </c>
    </row>
    <row r="736" spans="1:6">
      <c r="A736">
        <v>170316</v>
      </c>
      <c r="B736">
        <v>7217871</v>
      </c>
      <c r="C736" t="s">
        <v>940</v>
      </c>
      <c r="D736">
        <v>85</v>
      </c>
      <c r="E736">
        <v>1</v>
      </c>
      <c r="F736">
        <v>1</v>
      </c>
    </row>
    <row r="737" spans="1:6">
      <c r="A737">
        <v>170318</v>
      </c>
      <c r="B737">
        <v>7217872</v>
      </c>
      <c r="C737" t="s">
        <v>941</v>
      </c>
      <c r="D737">
        <v>85</v>
      </c>
      <c r="E737">
        <v>1</v>
      </c>
      <c r="F737">
        <v>1</v>
      </c>
    </row>
    <row r="738" spans="1:6">
      <c r="A738">
        <v>170320</v>
      </c>
      <c r="B738">
        <v>7217873</v>
      </c>
      <c r="C738" t="s">
        <v>942</v>
      </c>
      <c r="D738">
        <v>85</v>
      </c>
      <c r="E738">
        <v>1</v>
      </c>
      <c r="F738">
        <v>1</v>
      </c>
    </row>
    <row r="739" spans="1:6">
      <c r="A739">
        <v>170322</v>
      </c>
      <c r="B739">
        <v>7217874</v>
      </c>
      <c r="C739" t="s">
        <v>943</v>
      </c>
      <c r="D739">
        <v>85</v>
      </c>
      <c r="E739">
        <v>1</v>
      </c>
      <c r="F739">
        <v>1</v>
      </c>
    </row>
    <row r="740" spans="1:6">
      <c r="A740">
        <v>455000</v>
      </c>
      <c r="B740">
        <v>7503276</v>
      </c>
      <c r="C740" t="s">
        <v>716</v>
      </c>
      <c r="D740">
        <v>11</v>
      </c>
      <c r="E740">
        <v>1</v>
      </c>
      <c r="F740">
        <v>1</v>
      </c>
    </row>
    <row r="741" spans="1:6">
      <c r="A741">
        <v>455002</v>
      </c>
      <c r="B741">
        <v>7503277</v>
      </c>
      <c r="C741" t="s">
        <v>717</v>
      </c>
      <c r="D741">
        <v>11</v>
      </c>
      <c r="E741">
        <v>1</v>
      </c>
      <c r="F741">
        <v>1</v>
      </c>
    </row>
    <row r="742" spans="1:6">
      <c r="A742">
        <v>455004</v>
      </c>
      <c r="B742">
        <v>7503278</v>
      </c>
      <c r="C742" t="s">
        <v>718</v>
      </c>
      <c r="D742">
        <v>11</v>
      </c>
      <c r="E742">
        <v>1</v>
      </c>
      <c r="F742">
        <v>1</v>
      </c>
    </row>
    <row r="743" spans="1:6">
      <c r="A743">
        <v>455006</v>
      </c>
      <c r="B743">
        <v>7503279</v>
      </c>
      <c r="C743" t="s">
        <v>719</v>
      </c>
      <c r="D743">
        <v>11</v>
      </c>
      <c r="E743">
        <v>1</v>
      </c>
      <c r="F743">
        <v>1</v>
      </c>
    </row>
    <row r="744" spans="1:6">
      <c r="A744">
        <v>455008</v>
      </c>
      <c r="B744">
        <v>7503280</v>
      </c>
      <c r="C744" t="s">
        <v>720</v>
      </c>
      <c r="D744">
        <v>18</v>
      </c>
      <c r="E744">
        <v>1</v>
      </c>
      <c r="F744">
        <v>1</v>
      </c>
    </row>
    <row r="745" spans="1:6">
      <c r="A745">
        <v>455010</v>
      </c>
      <c r="B745">
        <v>7503281</v>
      </c>
      <c r="C745" t="s">
        <v>721</v>
      </c>
      <c r="D745">
        <v>18</v>
      </c>
      <c r="E745">
        <v>1</v>
      </c>
      <c r="F745">
        <v>1</v>
      </c>
    </row>
    <row r="746" spans="1:6">
      <c r="A746">
        <v>455012</v>
      </c>
      <c r="B746">
        <v>7503282</v>
      </c>
      <c r="C746" t="s">
        <v>722</v>
      </c>
      <c r="D746">
        <v>18</v>
      </c>
      <c r="E746">
        <v>1</v>
      </c>
      <c r="F746">
        <v>1</v>
      </c>
    </row>
    <row r="747" spans="1:6">
      <c r="A747">
        <v>455014</v>
      </c>
      <c r="B747">
        <v>7503283</v>
      </c>
      <c r="C747" t="s">
        <v>723</v>
      </c>
      <c r="D747">
        <v>18</v>
      </c>
      <c r="E747">
        <v>1</v>
      </c>
      <c r="F747">
        <v>1</v>
      </c>
    </row>
    <row r="748" spans="1:6">
      <c r="A748">
        <v>469071</v>
      </c>
      <c r="B748">
        <v>7503128</v>
      </c>
      <c r="C748" t="s">
        <v>724</v>
      </c>
      <c r="D748">
        <v>21</v>
      </c>
      <c r="E748">
        <v>1</v>
      </c>
      <c r="F748">
        <v>1</v>
      </c>
    </row>
    <row r="749" spans="1:6">
      <c r="A749">
        <v>469073</v>
      </c>
      <c r="B749">
        <v>7503129</v>
      </c>
      <c r="C749" t="s">
        <v>725</v>
      </c>
      <c r="D749">
        <v>21</v>
      </c>
      <c r="E749">
        <v>1</v>
      </c>
      <c r="F749">
        <v>1</v>
      </c>
    </row>
    <row r="750" spans="1:6">
      <c r="A750">
        <v>469075</v>
      </c>
      <c r="B750">
        <v>7503130</v>
      </c>
      <c r="C750" t="s">
        <v>726</v>
      </c>
      <c r="D750">
        <v>21</v>
      </c>
      <c r="E750">
        <v>1</v>
      </c>
      <c r="F750">
        <v>1</v>
      </c>
    </row>
    <row r="751" spans="1:6">
      <c r="A751">
        <v>469077</v>
      </c>
      <c r="B751">
        <v>7503131</v>
      </c>
      <c r="C751" t="s">
        <v>727</v>
      </c>
      <c r="D751">
        <v>21</v>
      </c>
      <c r="E751">
        <v>1</v>
      </c>
      <c r="F751">
        <v>1</v>
      </c>
    </row>
    <row r="752" spans="1:6">
      <c r="A752">
        <v>469079</v>
      </c>
      <c r="B752">
        <v>7503132</v>
      </c>
      <c r="C752" t="s">
        <v>728</v>
      </c>
      <c r="D752">
        <v>34</v>
      </c>
      <c r="E752">
        <v>1</v>
      </c>
      <c r="F752">
        <v>1</v>
      </c>
    </row>
    <row r="753" spans="1:6">
      <c r="A753">
        <v>469081</v>
      </c>
      <c r="B753">
        <v>7503134</v>
      </c>
      <c r="C753" t="s">
        <v>729</v>
      </c>
      <c r="D753">
        <v>34</v>
      </c>
      <c r="E753">
        <v>1</v>
      </c>
      <c r="F753">
        <v>1</v>
      </c>
    </row>
    <row r="754" spans="1:6">
      <c r="A754">
        <v>469083</v>
      </c>
      <c r="B754">
        <v>7503135</v>
      </c>
      <c r="C754" t="s">
        <v>730</v>
      </c>
      <c r="D754">
        <v>34</v>
      </c>
      <c r="E754">
        <v>1</v>
      </c>
      <c r="F754">
        <v>1</v>
      </c>
    </row>
    <row r="755" spans="1:6">
      <c r="A755">
        <v>469085</v>
      </c>
      <c r="B755">
        <v>7503136</v>
      </c>
      <c r="C755" t="s">
        <v>731</v>
      </c>
      <c r="D755">
        <v>34</v>
      </c>
      <c r="E755">
        <v>1</v>
      </c>
      <c r="F755">
        <v>1</v>
      </c>
    </row>
    <row r="756" spans="1:6">
      <c r="A756">
        <v>469087</v>
      </c>
      <c r="B756">
        <v>7503137</v>
      </c>
      <c r="C756" t="s">
        <v>732</v>
      </c>
      <c r="D756">
        <v>21</v>
      </c>
      <c r="E756">
        <v>1</v>
      </c>
      <c r="F756">
        <v>1</v>
      </c>
    </row>
    <row r="757" spans="1:6">
      <c r="A757">
        <v>469089</v>
      </c>
      <c r="B757">
        <v>7503138</v>
      </c>
      <c r="C757" t="s">
        <v>733</v>
      </c>
      <c r="D757">
        <v>21</v>
      </c>
      <c r="E757">
        <v>1</v>
      </c>
      <c r="F757">
        <v>1</v>
      </c>
    </row>
    <row r="758" spans="1:6">
      <c r="A758">
        <v>469091</v>
      </c>
      <c r="B758">
        <v>7503139</v>
      </c>
      <c r="C758" t="s">
        <v>734</v>
      </c>
      <c r="D758">
        <v>21</v>
      </c>
      <c r="E758">
        <v>1</v>
      </c>
      <c r="F758">
        <v>1</v>
      </c>
    </row>
    <row r="759" spans="1:6">
      <c r="A759">
        <v>469093</v>
      </c>
      <c r="B759">
        <v>7503140</v>
      </c>
      <c r="C759" t="s">
        <v>735</v>
      </c>
      <c r="D759">
        <v>21</v>
      </c>
      <c r="E759">
        <v>1</v>
      </c>
      <c r="F759">
        <v>1</v>
      </c>
    </row>
    <row r="760" spans="1:6">
      <c r="A760">
        <v>469095</v>
      </c>
      <c r="B760">
        <v>7503141</v>
      </c>
      <c r="C760" t="s">
        <v>736</v>
      </c>
      <c r="D760">
        <v>34</v>
      </c>
      <c r="E760">
        <v>1</v>
      </c>
      <c r="F760">
        <v>1</v>
      </c>
    </row>
    <row r="761" spans="1:6">
      <c r="A761">
        <v>469097</v>
      </c>
      <c r="B761">
        <v>7503142</v>
      </c>
      <c r="C761" t="s">
        <v>737</v>
      </c>
      <c r="D761">
        <v>34</v>
      </c>
      <c r="E761">
        <v>1</v>
      </c>
      <c r="F761">
        <v>1</v>
      </c>
    </row>
    <row r="762" spans="1:6">
      <c r="A762">
        <v>469099</v>
      </c>
      <c r="B762">
        <v>7503143</v>
      </c>
      <c r="C762" t="s">
        <v>738</v>
      </c>
      <c r="D762">
        <v>34</v>
      </c>
      <c r="E762">
        <v>1</v>
      </c>
      <c r="F762">
        <v>1</v>
      </c>
    </row>
    <row r="763" spans="1:6">
      <c r="A763">
        <v>469101</v>
      </c>
      <c r="B763">
        <v>7503144</v>
      </c>
      <c r="C763" t="s">
        <v>739</v>
      </c>
      <c r="D763">
        <v>34</v>
      </c>
      <c r="E763">
        <v>1</v>
      </c>
      <c r="F763">
        <v>1</v>
      </c>
    </row>
    <row r="764" spans="1:6">
      <c r="A764">
        <v>554001</v>
      </c>
      <c r="B764">
        <v>7503496</v>
      </c>
      <c r="C764" t="s">
        <v>740</v>
      </c>
      <c r="D764">
        <v>39</v>
      </c>
      <c r="E764">
        <v>1</v>
      </c>
      <c r="F764">
        <v>1</v>
      </c>
    </row>
    <row r="765" spans="1:6">
      <c r="A765">
        <v>554002</v>
      </c>
      <c r="B765">
        <v>0</v>
      </c>
      <c r="C765" t="s">
        <v>741</v>
      </c>
      <c r="D765">
        <v>39</v>
      </c>
      <c r="E765">
        <v>1</v>
      </c>
      <c r="F765">
        <v>1</v>
      </c>
    </row>
    <row r="766" spans="1:6">
      <c r="A766">
        <v>554004</v>
      </c>
      <c r="B766">
        <v>7503497</v>
      </c>
      <c r="C766" t="s">
        <v>742</v>
      </c>
      <c r="D766">
        <v>71</v>
      </c>
      <c r="E766">
        <v>1</v>
      </c>
      <c r="F766">
        <v>1</v>
      </c>
    </row>
    <row r="767" spans="1:6">
      <c r="A767">
        <v>554005</v>
      </c>
      <c r="B767">
        <v>0</v>
      </c>
      <c r="C767" t="s">
        <v>743</v>
      </c>
      <c r="D767">
        <v>71</v>
      </c>
      <c r="E767">
        <v>1</v>
      </c>
      <c r="F767">
        <v>1</v>
      </c>
    </row>
    <row r="768" spans="1:6">
      <c r="A768">
        <v>554008</v>
      </c>
      <c r="B768">
        <v>7503498</v>
      </c>
      <c r="C768" t="s">
        <v>744</v>
      </c>
      <c r="D768">
        <v>39</v>
      </c>
      <c r="E768">
        <v>1</v>
      </c>
      <c r="F768">
        <v>1</v>
      </c>
    </row>
    <row r="769" spans="1:6">
      <c r="A769">
        <v>554012</v>
      </c>
      <c r="B769">
        <v>7503499</v>
      </c>
      <c r="C769" t="s">
        <v>745</v>
      </c>
      <c r="D769">
        <v>71</v>
      </c>
      <c r="E769">
        <v>1</v>
      </c>
      <c r="F769">
        <v>1</v>
      </c>
    </row>
    <row r="770" spans="1:6">
      <c r="A770">
        <v>555001</v>
      </c>
      <c r="B770">
        <v>7018634</v>
      </c>
      <c r="C770" t="s">
        <v>746</v>
      </c>
      <c r="D770">
        <v>37</v>
      </c>
      <c r="E770">
        <v>1</v>
      </c>
      <c r="F770">
        <v>1</v>
      </c>
    </row>
    <row r="771" spans="1:6">
      <c r="A771">
        <v>555005</v>
      </c>
      <c r="B771">
        <v>7018636</v>
      </c>
      <c r="C771" t="s">
        <v>747</v>
      </c>
      <c r="D771">
        <v>37</v>
      </c>
      <c r="E771">
        <v>1</v>
      </c>
      <c r="F771">
        <v>1</v>
      </c>
    </row>
    <row r="772" spans="1:6">
      <c r="A772">
        <v>555011</v>
      </c>
      <c r="B772">
        <v>7018637</v>
      </c>
      <c r="C772" t="s">
        <v>748</v>
      </c>
      <c r="D772">
        <v>77</v>
      </c>
      <c r="E772">
        <v>1</v>
      </c>
      <c r="F772">
        <v>1</v>
      </c>
    </row>
    <row r="773" spans="1:6">
      <c r="A773">
        <v>555015</v>
      </c>
      <c r="B773">
        <v>7018638</v>
      </c>
      <c r="C773" t="s">
        <v>749</v>
      </c>
      <c r="D773">
        <v>77</v>
      </c>
      <c r="E773">
        <v>1</v>
      </c>
      <c r="F773">
        <v>1</v>
      </c>
    </row>
    <row r="774" spans="1:6">
      <c r="A774">
        <v>555031</v>
      </c>
      <c r="B774">
        <v>7018887</v>
      </c>
      <c r="C774" t="s">
        <v>750</v>
      </c>
      <c r="D774">
        <v>37</v>
      </c>
      <c r="E774">
        <v>1</v>
      </c>
      <c r="F774">
        <v>1</v>
      </c>
    </row>
    <row r="775" spans="1:6">
      <c r="A775">
        <v>555035</v>
      </c>
      <c r="B775">
        <v>7018888</v>
      </c>
      <c r="C775" t="s">
        <v>751</v>
      </c>
      <c r="D775">
        <v>37</v>
      </c>
      <c r="E775">
        <v>1</v>
      </c>
      <c r="F775">
        <v>1</v>
      </c>
    </row>
    <row r="776" spans="1:6">
      <c r="A776">
        <v>660260</v>
      </c>
      <c r="B776">
        <v>7213546</v>
      </c>
      <c r="C776" t="s">
        <v>752</v>
      </c>
      <c r="D776">
        <v>44</v>
      </c>
      <c r="E776">
        <v>1</v>
      </c>
      <c r="F776">
        <v>1</v>
      </c>
    </row>
    <row r="777" spans="1:6">
      <c r="A777">
        <v>660262</v>
      </c>
      <c r="B777">
        <v>7213547</v>
      </c>
      <c r="C777" t="s">
        <v>753</v>
      </c>
      <c r="D777">
        <v>44</v>
      </c>
      <c r="E777">
        <v>1</v>
      </c>
      <c r="F777">
        <v>1</v>
      </c>
    </row>
    <row r="778" spans="1:6">
      <c r="A778">
        <v>660264</v>
      </c>
      <c r="B778">
        <v>7213548</v>
      </c>
      <c r="C778" t="s">
        <v>754</v>
      </c>
      <c r="D778">
        <v>44</v>
      </c>
      <c r="E778">
        <v>1</v>
      </c>
      <c r="F778">
        <v>1</v>
      </c>
    </row>
    <row r="779" spans="1:6">
      <c r="A779">
        <v>660266</v>
      </c>
      <c r="B779">
        <v>7213549</v>
      </c>
      <c r="C779" t="s">
        <v>755</v>
      </c>
      <c r="D779">
        <v>44</v>
      </c>
      <c r="E779">
        <v>1</v>
      </c>
      <c r="F779">
        <v>1</v>
      </c>
    </row>
    <row r="780" spans="1:6">
      <c r="A780">
        <v>660270</v>
      </c>
      <c r="B780">
        <v>7215860</v>
      </c>
      <c r="C780" t="s">
        <v>756</v>
      </c>
      <c r="D780">
        <v>61</v>
      </c>
      <c r="E780">
        <v>1</v>
      </c>
      <c r="F780">
        <v>1</v>
      </c>
    </row>
    <row r="781" spans="1:6">
      <c r="A781">
        <v>660272</v>
      </c>
      <c r="B781">
        <v>7215861</v>
      </c>
      <c r="C781" t="s">
        <v>757</v>
      </c>
      <c r="D781">
        <v>61</v>
      </c>
      <c r="E781">
        <v>1</v>
      </c>
      <c r="F781">
        <v>1</v>
      </c>
    </row>
    <row r="782" spans="1:6">
      <c r="A782">
        <v>660274</v>
      </c>
      <c r="B782">
        <v>7215862</v>
      </c>
      <c r="C782" t="s">
        <v>758</v>
      </c>
      <c r="D782">
        <v>61</v>
      </c>
      <c r="E782">
        <v>1</v>
      </c>
      <c r="F782">
        <v>1</v>
      </c>
    </row>
    <row r="783" spans="1:6">
      <c r="A783">
        <v>660276</v>
      </c>
      <c r="B783">
        <v>7215863</v>
      </c>
      <c r="C783" t="s">
        <v>759</v>
      </c>
      <c r="D783">
        <v>61</v>
      </c>
      <c r="E783">
        <v>1</v>
      </c>
      <c r="F783">
        <v>1</v>
      </c>
    </row>
    <row r="784" spans="1:6">
      <c r="A784">
        <v>715530</v>
      </c>
      <c r="B784">
        <v>7703567</v>
      </c>
      <c r="C784" t="s">
        <v>760</v>
      </c>
      <c r="D784">
        <v>29</v>
      </c>
      <c r="E784">
        <v>1</v>
      </c>
      <c r="F784">
        <v>1</v>
      </c>
    </row>
    <row r="785" spans="1:6">
      <c r="A785">
        <v>715534</v>
      </c>
      <c r="B785">
        <v>7703568</v>
      </c>
      <c r="C785" t="s">
        <v>761</v>
      </c>
      <c r="D785">
        <v>29</v>
      </c>
      <c r="E785">
        <v>1</v>
      </c>
      <c r="F785">
        <v>1</v>
      </c>
    </row>
    <row r="786" spans="1:6">
      <c r="A786">
        <v>717201</v>
      </c>
      <c r="B786">
        <v>7703561</v>
      </c>
      <c r="C786" t="s">
        <v>762</v>
      </c>
      <c r="D786">
        <v>18</v>
      </c>
      <c r="E786">
        <v>1</v>
      </c>
      <c r="F786">
        <v>1</v>
      </c>
    </row>
    <row r="787" spans="1:6">
      <c r="A787">
        <v>717202</v>
      </c>
      <c r="B787">
        <v>7703565</v>
      </c>
      <c r="C787" t="s">
        <v>763</v>
      </c>
      <c r="D787">
        <v>18</v>
      </c>
      <c r="E787">
        <v>1</v>
      </c>
      <c r="F787">
        <v>1</v>
      </c>
    </row>
    <row r="788" spans="1:6">
      <c r="A788">
        <v>717205</v>
      </c>
      <c r="B788">
        <v>7703562</v>
      </c>
      <c r="C788" t="s">
        <v>764</v>
      </c>
      <c r="D788">
        <v>18</v>
      </c>
      <c r="E788">
        <v>1</v>
      </c>
      <c r="F788">
        <v>1</v>
      </c>
    </row>
    <row r="789" spans="1:6">
      <c r="A789">
        <v>717206</v>
      </c>
      <c r="B789">
        <v>7703566</v>
      </c>
      <c r="C789" t="s">
        <v>765</v>
      </c>
      <c r="D789">
        <v>18</v>
      </c>
      <c r="E789">
        <v>1</v>
      </c>
      <c r="F789">
        <v>1</v>
      </c>
    </row>
    <row r="790" spans="1:6">
      <c r="A790">
        <v>718105</v>
      </c>
      <c r="B790">
        <v>7704295</v>
      </c>
      <c r="C790" t="s">
        <v>766</v>
      </c>
      <c r="D790">
        <v>5.8</v>
      </c>
      <c r="E790">
        <v>1</v>
      </c>
      <c r="F790">
        <v>1</v>
      </c>
    </row>
    <row r="791" spans="1:6">
      <c r="A791">
        <v>721501</v>
      </c>
      <c r="B791">
        <v>7703106</v>
      </c>
      <c r="C791" t="s">
        <v>767</v>
      </c>
      <c r="D791">
        <v>22</v>
      </c>
      <c r="E791">
        <v>1</v>
      </c>
      <c r="F791">
        <v>1</v>
      </c>
    </row>
    <row r="792" spans="1:6">
      <c r="A792">
        <v>721505</v>
      </c>
      <c r="B792">
        <v>7703107</v>
      </c>
      <c r="C792" t="s">
        <v>768</v>
      </c>
      <c r="D792">
        <v>22</v>
      </c>
      <c r="E792">
        <v>1</v>
      </c>
      <c r="F792">
        <v>1</v>
      </c>
    </row>
    <row r="793" spans="1:6">
      <c r="A793">
        <v>721507</v>
      </c>
      <c r="B793">
        <v>7703108</v>
      </c>
      <c r="C793" t="s">
        <v>769</v>
      </c>
      <c r="D793">
        <v>33</v>
      </c>
      <c r="E793">
        <v>1</v>
      </c>
      <c r="F793">
        <v>1</v>
      </c>
    </row>
    <row r="794" spans="1:6">
      <c r="A794">
        <v>721509</v>
      </c>
      <c r="B794">
        <v>7703109</v>
      </c>
      <c r="C794" t="s">
        <v>770</v>
      </c>
      <c r="D794">
        <v>33</v>
      </c>
      <c r="E794">
        <v>1</v>
      </c>
      <c r="F794">
        <v>1</v>
      </c>
    </row>
    <row r="795" spans="1:6">
      <c r="A795">
        <v>721511</v>
      </c>
      <c r="B795">
        <v>7703206</v>
      </c>
      <c r="C795" t="s">
        <v>771</v>
      </c>
      <c r="D795">
        <v>22</v>
      </c>
      <c r="E795">
        <v>1</v>
      </c>
      <c r="F795">
        <v>1</v>
      </c>
    </row>
    <row r="796" spans="1:6">
      <c r="A796">
        <v>721513</v>
      </c>
      <c r="B796">
        <v>7703207</v>
      </c>
      <c r="C796" t="s">
        <v>772</v>
      </c>
      <c r="D796">
        <v>22</v>
      </c>
      <c r="E796">
        <v>1</v>
      </c>
      <c r="F796">
        <v>1</v>
      </c>
    </row>
    <row r="797" spans="1:6">
      <c r="A797">
        <v>721515</v>
      </c>
      <c r="B797">
        <v>7703208</v>
      </c>
      <c r="C797" t="s">
        <v>773</v>
      </c>
      <c r="D797">
        <v>33</v>
      </c>
      <c r="E797">
        <v>1</v>
      </c>
      <c r="F797">
        <v>1</v>
      </c>
    </row>
    <row r="798" spans="1:6">
      <c r="A798">
        <v>721517</v>
      </c>
      <c r="B798">
        <v>7703209</v>
      </c>
      <c r="C798" t="s">
        <v>774</v>
      </c>
      <c r="D798">
        <v>33</v>
      </c>
      <c r="E798">
        <v>1</v>
      </c>
      <c r="F798">
        <v>1</v>
      </c>
    </row>
    <row r="799" spans="1:6">
      <c r="A799">
        <v>721519</v>
      </c>
      <c r="B799">
        <v>7703210</v>
      </c>
      <c r="C799" t="s">
        <v>775</v>
      </c>
      <c r="D799">
        <v>22</v>
      </c>
      <c r="E799">
        <v>1</v>
      </c>
      <c r="F799">
        <v>1</v>
      </c>
    </row>
    <row r="800" spans="1:6">
      <c r="A800">
        <v>721521</v>
      </c>
      <c r="B800">
        <v>7703211</v>
      </c>
      <c r="C800" t="s">
        <v>776</v>
      </c>
      <c r="D800">
        <v>22</v>
      </c>
      <c r="E800">
        <v>1</v>
      </c>
      <c r="F800">
        <v>1</v>
      </c>
    </row>
    <row r="801" spans="1:6">
      <c r="A801">
        <v>721523</v>
      </c>
      <c r="B801">
        <v>7703212</v>
      </c>
      <c r="C801" t="s">
        <v>777</v>
      </c>
      <c r="D801">
        <v>33</v>
      </c>
      <c r="E801">
        <v>1</v>
      </c>
      <c r="F801">
        <v>1</v>
      </c>
    </row>
    <row r="802" spans="1:6">
      <c r="A802">
        <v>721525</v>
      </c>
      <c r="B802">
        <v>7703213</v>
      </c>
      <c r="C802" t="s">
        <v>778</v>
      </c>
      <c r="D802">
        <v>33</v>
      </c>
      <c r="E802">
        <v>1</v>
      </c>
      <c r="F802">
        <v>1</v>
      </c>
    </row>
    <row r="803" spans="1:6">
      <c r="A803">
        <v>721527</v>
      </c>
      <c r="B803">
        <v>7703214</v>
      </c>
      <c r="C803" t="s">
        <v>779</v>
      </c>
      <c r="D803">
        <v>22</v>
      </c>
      <c r="E803">
        <v>1</v>
      </c>
      <c r="F803">
        <v>1</v>
      </c>
    </row>
    <row r="804" spans="1:6">
      <c r="A804">
        <v>721529</v>
      </c>
      <c r="B804">
        <v>7703215</v>
      </c>
      <c r="C804" t="s">
        <v>780</v>
      </c>
      <c r="D804">
        <v>22</v>
      </c>
      <c r="E804">
        <v>1</v>
      </c>
      <c r="F804">
        <v>1</v>
      </c>
    </row>
    <row r="805" spans="1:6">
      <c r="A805">
        <v>721531</v>
      </c>
      <c r="B805">
        <v>7703216</v>
      </c>
      <c r="C805" t="s">
        <v>781</v>
      </c>
      <c r="D805">
        <v>33</v>
      </c>
      <c r="E805">
        <v>1</v>
      </c>
      <c r="F805">
        <v>1</v>
      </c>
    </row>
    <row r="806" spans="1:6">
      <c r="A806">
        <v>721533</v>
      </c>
      <c r="B806">
        <v>7703217</v>
      </c>
      <c r="C806" t="s">
        <v>782</v>
      </c>
      <c r="D806">
        <v>33</v>
      </c>
      <c r="E806">
        <v>1</v>
      </c>
      <c r="F806">
        <v>1</v>
      </c>
    </row>
    <row r="807" spans="1:6">
      <c r="A807">
        <v>736112</v>
      </c>
      <c r="B807">
        <v>7702235</v>
      </c>
      <c r="C807" t="s">
        <v>783</v>
      </c>
      <c r="D807">
        <v>10</v>
      </c>
      <c r="E807">
        <v>1</v>
      </c>
      <c r="F807">
        <v>1</v>
      </c>
    </row>
    <row r="808" spans="1:6">
      <c r="A808">
        <v>736114</v>
      </c>
      <c r="B808">
        <v>0</v>
      </c>
      <c r="C808" t="s">
        <v>784</v>
      </c>
      <c r="D808">
        <v>10</v>
      </c>
      <c r="E808">
        <v>1</v>
      </c>
      <c r="F808">
        <v>1</v>
      </c>
    </row>
    <row r="809" spans="1:6">
      <c r="A809">
        <v>736116</v>
      </c>
      <c r="B809">
        <v>7702237</v>
      </c>
      <c r="C809" t="s">
        <v>785</v>
      </c>
      <c r="D809">
        <v>10</v>
      </c>
      <c r="E809">
        <v>1</v>
      </c>
      <c r="F809">
        <v>1</v>
      </c>
    </row>
    <row r="810" spans="1:6">
      <c r="A810">
        <v>736117</v>
      </c>
      <c r="B810">
        <v>0</v>
      </c>
      <c r="C810" t="s">
        <v>786</v>
      </c>
      <c r="D810">
        <v>10</v>
      </c>
      <c r="E810">
        <v>1</v>
      </c>
      <c r="F810">
        <v>1</v>
      </c>
    </row>
    <row r="811" spans="1:6">
      <c r="A811">
        <v>736120</v>
      </c>
      <c r="B811">
        <v>7702233</v>
      </c>
      <c r="C811" t="s">
        <v>787</v>
      </c>
      <c r="D811">
        <v>10</v>
      </c>
      <c r="E811">
        <v>1</v>
      </c>
      <c r="F811">
        <v>1</v>
      </c>
    </row>
    <row r="812" spans="1:6">
      <c r="A812">
        <v>736122</v>
      </c>
      <c r="B812">
        <v>0</v>
      </c>
      <c r="C812" t="s">
        <v>788</v>
      </c>
      <c r="D812">
        <v>10</v>
      </c>
      <c r="E812">
        <v>1</v>
      </c>
      <c r="F812">
        <v>1</v>
      </c>
    </row>
    <row r="813" spans="1:6">
      <c r="A813">
        <v>755580</v>
      </c>
      <c r="B813">
        <v>7755580</v>
      </c>
      <c r="C813" t="s">
        <v>789</v>
      </c>
      <c r="D813">
        <v>31</v>
      </c>
      <c r="E813">
        <v>1</v>
      </c>
      <c r="F813">
        <v>1</v>
      </c>
    </row>
    <row r="814" spans="1:6">
      <c r="A814">
        <v>755582</v>
      </c>
      <c r="B814">
        <v>7755582</v>
      </c>
      <c r="C814" t="s">
        <v>790</v>
      </c>
      <c r="D814">
        <v>31</v>
      </c>
      <c r="E814">
        <v>1</v>
      </c>
      <c r="F814">
        <v>1</v>
      </c>
    </row>
    <row r="815" spans="1:6">
      <c r="A815">
        <v>757135</v>
      </c>
      <c r="B815">
        <v>7703569</v>
      </c>
      <c r="C815" t="s">
        <v>791</v>
      </c>
      <c r="D815">
        <v>35</v>
      </c>
      <c r="E815">
        <v>1</v>
      </c>
      <c r="F815">
        <v>1</v>
      </c>
    </row>
    <row r="816" spans="1:6">
      <c r="A816">
        <v>757136</v>
      </c>
      <c r="B816">
        <v>7703571</v>
      </c>
      <c r="C816" t="s">
        <v>792</v>
      </c>
      <c r="D816">
        <v>35</v>
      </c>
      <c r="E816">
        <v>1</v>
      </c>
      <c r="F816">
        <v>1</v>
      </c>
    </row>
    <row r="817" spans="1:6">
      <c r="A817">
        <v>757138</v>
      </c>
      <c r="B817">
        <v>7703570</v>
      </c>
      <c r="C817" t="s">
        <v>793</v>
      </c>
      <c r="D817">
        <v>35</v>
      </c>
      <c r="E817">
        <v>1</v>
      </c>
      <c r="F817">
        <v>1</v>
      </c>
    </row>
    <row r="818" spans="1:6">
      <c r="A818">
        <v>757139</v>
      </c>
      <c r="B818">
        <v>7703572</v>
      </c>
      <c r="C818" t="s">
        <v>794</v>
      </c>
      <c r="D818">
        <v>35</v>
      </c>
      <c r="E818">
        <v>1</v>
      </c>
      <c r="F818">
        <v>1</v>
      </c>
    </row>
    <row r="819" spans="1:6">
      <c r="A819">
        <v>757141</v>
      </c>
      <c r="B819">
        <v>7703573</v>
      </c>
      <c r="C819" t="s">
        <v>791</v>
      </c>
      <c r="D819">
        <v>35</v>
      </c>
      <c r="E819">
        <v>1</v>
      </c>
      <c r="F819">
        <v>1</v>
      </c>
    </row>
    <row r="820" spans="1:6">
      <c r="A820">
        <v>757142</v>
      </c>
      <c r="B820">
        <v>7703575</v>
      </c>
      <c r="C820" t="s">
        <v>792</v>
      </c>
      <c r="D820">
        <v>35</v>
      </c>
      <c r="E820">
        <v>1</v>
      </c>
      <c r="F820">
        <v>1</v>
      </c>
    </row>
    <row r="821" spans="1:6">
      <c r="A821">
        <v>757144</v>
      </c>
      <c r="B821">
        <v>7703574</v>
      </c>
      <c r="C821" t="s">
        <v>793</v>
      </c>
      <c r="D821">
        <v>35</v>
      </c>
      <c r="E821">
        <v>1</v>
      </c>
      <c r="F821">
        <v>1</v>
      </c>
    </row>
    <row r="822" spans="1:6">
      <c r="A822">
        <v>757145</v>
      </c>
      <c r="B822">
        <v>7703576</v>
      </c>
      <c r="C822" t="s">
        <v>794</v>
      </c>
      <c r="D822">
        <v>35</v>
      </c>
      <c r="E822">
        <v>1</v>
      </c>
      <c r="F822">
        <v>1</v>
      </c>
    </row>
    <row r="823" spans="1:6" ht="14.25" customHeight="1">
      <c r="A823">
        <v>757147</v>
      </c>
      <c r="B823">
        <v>7703577</v>
      </c>
      <c r="C823" t="s">
        <v>791</v>
      </c>
      <c r="D823">
        <v>35</v>
      </c>
      <c r="E823">
        <v>1</v>
      </c>
      <c r="F823">
        <v>1</v>
      </c>
    </row>
    <row r="824" spans="1:6">
      <c r="A824">
        <v>757148</v>
      </c>
      <c r="B824">
        <v>7703579</v>
      </c>
      <c r="C824" t="s">
        <v>792</v>
      </c>
      <c r="D824">
        <v>35</v>
      </c>
      <c r="E824">
        <v>1</v>
      </c>
      <c r="F824">
        <v>1</v>
      </c>
    </row>
    <row r="825" spans="1:6">
      <c r="A825">
        <v>757150</v>
      </c>
      <c r="B825">
        <v>7703578</v>
      </c>
      <c r="C825" t="s">
        <v>793</v>
      </c>
      <c r="D825">
        <v>35</v>
      </c>
      <c r="E825">
        <v>1</v>
      </c>
      <c r="F825">
        <v>1</v>
      </c>
    </row>
    <row r="826" spans="1:6">
      <c r="A826">
        <v>757151</v>
      </c>
      <c r="B826">
        <v>7703580</v>
      </c>
      <c r="C826" t="s">
        <v>794</v>
      </c>
      <c r="D826">
        <v>35</v>
      </c>
      <c r="E826">
        <v>1</v>
      </c>
      <c r="F826">
        <v>1</v>
      </c>
    </row>
    <row r="827" spans="1:6">
      <c r="A827">
        <v>758160</v>
      </c>
      <c r="B827">
        <v>7769753</v>
      </c>
      <c r="C827" t="s">
        <v>944</v>
      </c>
      <c r="D827">
        <v>28</v>
      </c>
      <c r="E827">
        <v>1</v>
      </c>
      <c r="F827">
        <v>1</v>
      </c>
    </row>
    <row r="828" spans="1:6">
      <c r="A828">
        <v>758162</v>
      </c>
      <c r="B828">
        <v>7769763</v>
      </c>
      <c r="C828" t="s">
        <v>945</v>
      </c>
      <c r="D828">
        <v>52</v>
      </c>
      <c r="E828">
        <v>1</v>
      </c>
      <c r="F828">
        <v>1</v>
      </c>
    </row>
    <row r="829" spans="1:6">
      <c r="A829">
        <v>758164</v>
      </c>
      <c r="B829">
        <v>7769764</v>
      </c>
      <c r="C829" t="s">
        <v>946</v>
      </c>
      <c r="D829">
        <v>76</v>
      </c>
      <c r="E829">
        <v>1</v>
      </c>
      <c r="F829">
        <v>1</v>
      </c>
    </row>
    <row r="830" spans="1:6">
      <c r="A830">
        <v>758166</v>
      </c>
      <c r="B830">
        <v>7770265</v>
      </c>
      <c r="C830" t="s">
        <v>963</v>
      </c>
      <c r="D830">
        <v>97</v>
      </c>
      <c r="E830">
        <v>1</v>
      </c>
      <c r="F830">
        <v>1</v>
      </c>
    </row>
    <row r="831" spans="1:6">
      <c r="A831">
        <v>758168</v>
      </c>
      <c r="B831">
        <v>7769765</v>
      </c>
      <c r="C831" t="s">
        <v>947</v>
      </c>
      <c r="D831">
        <v>28</v>
      </c>
      <c r="E831">
        <v>1</v>
      </c>
      <c r="F831">
        <v>1</v>
      </c>
    </row>
    <row r="832" spans="1:6">
      <c r="A832">
        <v>758170</v>
      </c>
      <c r="B832">
        <v>7769767</v>
      </c>
      <c r="C832" t="s">
        <v>948</v>
      </c>
      <c r="D832">
        <v>52</v>
      </c>
      <c r="E832">
        <v>1</v>
      </c>
      <c r="F832">
        <v>1</v>
      </c>
    </row>
    <row r="833" spans="1:6">
      <c r="A833">
        <v>758172</v>
      </c>
      <c r="B833">
        <v>7769783</v>
      </c>
      <c r="C833" t="s">
        <v>949</v>
      </c>
      <c r="D833">
        <v>76</v>
      </c>
      <c r="E833">
        <v>1</v>
      </c>
      <c r="F833">
        <v>1</v>
      </c>
    </row>
    <row r="834" spans="1:6">
      <c r="A834">
        <v>758166</v>
      </c>
      <c r="B834">
        <v>7770266</v>
      </c>
      <c r="C834" t="s">
        <v>964</v>
      </c>
      <c r="D834">
        <v>97</v>
      </c>
      <c r="E834">
        <v>1</v>
      </c>
      <c r="F834">
        <v>1</v>
      </c>
    </row>
    <row r="835" spans="1:6">
      <c r="A835">
        <v>758512</v>
      </c>
      <c r="B835">
        <v>7769735</v>
      </c>
      <c r="C835" t="s">
        <v>950</v>
      </c>
      <c r="D835">
        <v>107</v>
      </c>
      <c r="E835">
        <v>1</v>
      </c>
      <c r="F835">
        <v>1</v>
      </c>
    </row>
    <row r="836" spans="1:6">
      <c r="A836">
        <v>758515</v>
      </c>
      <c r="B836">
        <v>7769751</v>
      </c>
      <c r="C836" t="s">
        <v>951</v>
      </c>
      <c r="D836">
        <v>196</v>
      </c>
      <c r="E836">
        <v>1</v>
      </c>
      <c r="F836">
        <v>1</v>
      </c>
    </row>
    <row r="837" spans="1:6">
      <c r="A837">
        <v>758541</v>
      </c>
      <c r="B837">
        <v>7218858</v>
      </c>
      <c r="C837" t="s">
        <v>952</v>
      </c>
      <c r="D837">
        <v>85</v>
      </c>
      <c r="E837">
        <v>1</v>
      </c>
      <c r="F837">
        <v>1</v>
      </c>
    </row>
    <row r="838" spans="1:6">
      <c r="A838">
        <v>758543</v>
      </c>
      <c r="B838">
        <v>7218859</v>
      </c>
      <c r="C838" t="s">
        <v>953</v>
      </c>
      <c r="D838">
        <v>134</v>
      </c>
      <c r="E838">
        <v>1</v>
      </c>
      <c r="F838">
        <v>1</v>
      </c>
    </row>
    <row r="839" spans="1:6">
      <c r="A839">
        <v>758546</v>
      </c>
      <c r="B839">
        <v>7218860</v>
      </c>
      <c r="C839" t="s">
        <v>954</v>
      </c>
      <c r="D839">
        <v>85</v>
      </c>
      <c r="E839">
        <v>1</v>
      </c>
      <c r="F839">
        <v>1</v>
      </c>
    </row>
    <row r="840" spans="1:6">
      <c r="A840">
        <v>758548</v>
      </c>
      <c r="B840">
        <v>7218861</v>
      </c>
      <c r="C840" t="s">
        <v>955</v>
      </c>
      <c r="D840">
        <v>134</v>
      </c>
      <c r="E840">
        <v>1</v>
      </c>
      <c r="F840">
        <v>1</v>
      </c>
    </row>
    <row r="841" spans="1:6">
      <c r="A841">
        <v>758730</v>
      </c>
      <c r="B841">
        <v>7769784</v>
      </c>
      <c r="C841" t="s">
        <v>956</v>
      </c>
      <c r="D841">
        <v>28</v>
      </c>
      <c r="E841">
        <v>1</v>
      </c>
      <c r="F841">
        <v>1</v>
      </c>
    </row>
    <row r="842" spans="1:6">
      <c r="A842">
        <v>758732</v>
      </c>
      <c r="B842">
        <v>7769807</v>
      </c>
      <c r="C842" t="s">
        <v>957</v>
      </c>
      <c r="D842">
        <v>52</v>
      </c>
      <c r="E842">
        <v>1</v>
      </c>
      <c r="F842">
        <v>1</v>
      </c>
    </row>
    <row r="843" spans="1:6">
      <c r="A843">
        <v>758734</v>
      </c>
      <c r="B843">
        <v>7769825</v>
      </c>
      <c r="C843" t="s">
        <v>958</v>
      </c>
      <c r="D843">
        <v>76</v>
      </c>
      <c r="E843">
        <v>1</v>
      </c>
      <c r="F843">
        <v>1</v>
      </c>
    </row>
    <row r="844" spans="1:6">
      <c r="A844">
        <v>758740</v>
      </c>
      <c r="B844">
        <v>7769829</v>
      </c>
      <c r="C844" t="s">
        <v>959</v>
      </c>
      <c r="D844">
        <v>28</v>
      </c>
      <c r="E844">
        <v>1</v>
      </c>
      <c r="F844">
        <v>1</v>
      </c>
    </row>
    <row r="845" spans="1:6">
      <c r="A845">
        <v>758742</v>
      </c>
      <c r="B845">
        <v>7769851</v>
      </c>
      <c r="C845" t="s">
        <v>960</v>
      </c>
      <c r="D845">
        <v>52</v>
      </c>
      <c r="E845">
        <v>1</v>
      </c>
      <c r="F845">
        <v>1</v>
      </c>
    </row>
    <row r="846" spans="1:6">
      <c r="A846">
        <v>758744</v>
      </c>
      <c r="B846">
        <v>7769853</v>
      </c>
      <c r="C846" t="s">
        <v>961</v>
      </c>
      <c r="D846">
        <v>76</v>
      </c>
      <c r="E846">
        <v>1</v>
      </c>
      <c r="F846">
        <v>1</v>
      </c>
    </row>
    <row r="847" spans="1:6">
      <c r="A847">
        <v>758140</v>
      </c>
      <c r="B847">
        <v>7762343</v>
      </c>
      <c r="C847" t="s">
        <v>795</v>
      </c>
      <c r="D847">
        <v>35</v>
      </c>
      <c r="E847">
        <v>1</v>
      </c>
      <c r="F847">
        <v>1</v>
      </c>
    </row>
    <row r="848" spans="1:6">
      <c r="A848">
        <v>758142</v>
      </c>
      <c r="B848">
        <v>7762344</v>
      </c>
      <c r="C848" t="s">
        <v>796</v>
      </c>
      <c r="D848">
        <v>70</v>
      </c>
      <c r="E848">
        <v>1</v>
      </c>
      <c r="F848">
        <v>1</v>
      </c>
    </row>
    <row r="849" spans="1:6">
      <c r="A849">
        <v>758144</v>
      </c>
      <c r="B849">
        <v>7762347</v>
      </c>
      <c r="C849" t="s">
        <v>797</v>
      </c>
      <c r="D849">
        <v>105</v>
      </c>
      <c r="E849">
        <v>1</v>
      </c>
      <c r="F849">
        <v>1</v>
      </c>
    </row>
    <row r="850" spans="1:6">
      <c r="A850">
        <v>758146</v>
      </c>
      <c r="B850">
        <v>7762348</v>
      </c>
      <c r="C850" t="s">
        <v>798</v>
      </c>
      <c r="D850">
        <v>140</v>
      </c>
      <c r="E850">
        <v>1</v>
      </c>
      <c r="F850">
        <v>1</v>
      </c>
    </row>
    <row r="851" spans="1:6">
      <c r="A851">
        <v>758148</v>
      </c>
      <c r="B851">
        <v>7762349</v>
      </c>
      <c r="C851" t="s">
        <v>799</v>
      </c>
      <c r="D851">
        <v>35</v>
      </c>
      <c r="E851">
        <v>1</v>
      </c>
      <c r="F851">
        <v>1</v>
      </c>
    </row>
    <row r="852" spans="1:6">
      <c r="A852">
        <v>758150</v>
      </c>
      <c r="B852">
        <v>7762350</v>
      </c>
      <c r="C852" t="s">
        <v>800</v>
      </c>
      <c r="D852">
        <v>67</v>
      </c>
      <c r="E852">
        <v>1</v>
      </c>
      <c r="F852">
        <v>1</v>
      </c>
    </row>
    <row r="853" spans="1:6">
      <c r="A853">
        <v>758152</v>
      </c>
      <c r="B853">
        <v>7762353</v>
      </c>
      <c r="C853" t="s">
        <v>801</v>
      </c>
      <c r="D853">
        <v>101</v>
      </c>
      <c r="E853">
        <v>1</v>
      </c>
      <c r="F853">
        <v>1</v>
      </c>
    </row>
    <row r="854" spans="1:6">
      <c r="A854">
        <v>758154</v>
      </c>
      <c r="B854">
        <v>7762354</v>
      </c>
      <c r="C854" t="s">
        <v>802</v>
      </c>
      <c r="D854">
        <v>135</v>
      </c>
      <c r="E854">
        <v>1</v>
      </c>
      <c r="F854">
        <v>1</v>
      </c>
    </row>
    <row r="855" spans="1:6">
      <c r="A855">
        <v>758502</v>
      </c>
      <c r="B855">
        <v>7764102</v>
      </c>
      <c r="C855" t="s">
        <v>803</v>
      </c>
      <c r="D855">
        <v>168</v>
      </c>
      <c r="E855">
        <v>1</v>
      </c>
      <c r="F855">
        <v>1</v>
      </c>
    </row>
    <row r="856" spans="1:6">
      <c r="A856">
        <v>758505</v>
      </c>
      <c r="B856">
        <v>7764103</v>
      </c>
      <c r="C856" t="s">
        <v>804</v>
      </c>
      <c r="D856">
        <v>269</v>
      </c>
      <c r="E856">
        <v>1</v>
      </c>
      <c r="F856">
        <v>1</v>
      </c>
    </row>
    <row r="857" spans="1:6">
      <c r="A857">
        <v>758531</v>
      </c>
      <c r="B857">
        <v>7214548</v>
      </c>
      <c r="C857" t="s">
        <v>805</v>
      </c>
      <c r="D857">
        <v>97</v>
      </c>
      <c r="E857">
        <v>1</v>
      </c>
      <c r="F857">
        <v>1</v>
      </c>
    </row>
    <row r="858" spans="1:6">
      <c r="A858">
        <v>758532</v>
      </c>
      <c r="B858">
        <v>7214669</v>
      </c>
      <c r="C858" t="s">
        <v>806</v>
      </c>
      <c r="D858">
        <v>97</v>
      </c>
      <c r="E858">
        <v>1</v>
      </c>
      <c r="F858">
        <v>1</v>
      </c>
    </row>
    <row r="859" spans="1:6">
      <c r="A859">
        <v>758533</v>
      </c>
      <c r="B859">
        <v>7214549</v>
      </c>
      <c r="C859" t="s">
        <v>807</v>
      </c>
      <c r="D859">
        <v>194</v>
      </c>
      <c r="E859">
        <v>1</v>
      </c>
      <c r="F859">
        <v>1</v>
      </c>
    </row>
    <row r="860" spans="1:6">
      <c r="A860">
        <v>758534</v>
      </c>
      <c r="B860">
        <v>7214670</v>
      </c>
      <c r="C860" t="s">
        <v>808</v>
      </c>
      <c r="D860">
        <v>194</v>
      </c>
      <c r="E860">
        <v>1</v>
      </c>
      <c r="F860">
        <v>1</v>
      </c>
    </row>
    <row r="861" spans="1:6">
      <c r="A861">
        <v>758536</v>
      </c>
      <c r="B861">
        <v>7214550</v>
      </c>
      <c r="C861" t="s">
        <v>809</v>
      </c>
      <c r="D861">
        <v>97</v>
      </c>
      <c r="E861">
        <v>1</v>
      </c>
      <c r="F861">
        <v>1</v>
      </c>
    </row>
    <row r="862" spans="1:6">
      <c r="A862">
        <v>758537</v>
      </c>
      <c r="B862">
        <v>7214671</v>
      </c>
      <c r="C862" t="s">
        <v>810</v>
      </c>
      <c r="D862">
        <v>97</v>
      </c>
      <c r="E862">
        <v>1</v>
      </c>
      <c r="F862">
        <v>1</v>
      </c>
    </row>
    <row r="863" spans="1:6">
      <c r="A863">
        <v>758538</v>
      </c>
      <c r="B863">
        <v>7214551</v>
      </c>
      <c r="C863" t="s">
        <v>811</v>
      </c>
      <c r="D863">
        <v>194</v>
      </c>
      <c r="E863">
        <v>1</v>
      </c>
      <c r="F863">
        <v>1</v>
      </c>
    </row>
    <row r="864" spans="1:6">
      <c r="A864">
        <v>758539</v>
      </c>
      <c r="B864">
        <v>7214672</v>
      </c>
      <c r="C864" t="s">
        <v>812</v>
      </c>
      <c r="D864">
        <v>194</v>
      </c>
      <c r="E864">
        <v>1</v>
      </c>
      <c r="F864">
        <v>1</v>
      </c>
    </row>
    <row r="865" spans="1:6">
      <c r="A865">
        <v>758700</v>
      </c>
      <c r="B865">
        <v>7764242</v>
      </c>
      <c r="C865" t="s">
        <v>813</v>
      </c>
      <c r="D865">
        <v>32</v>
      </c>
      <c r="E865">
        <v>1</v>
      </c>
      <c r="F865">
        <v>1</v>
      </c>
    </row>
    <row r="866" spans="1:6">
      <c r="A866">
        <v>758702</v>
      </c>
      <c r="B866">
        <v>7764243</v>
      </c>
      <c r="C866" t="s">
        <v>814</v>
      </c>
      <c r="D866">
        <v>64</v>
      </c>
      <c r="E866">
        <v>1</v>
      </c>
      <c r="F866">
        <v>1</v>
      </c>
    </row>
    <row r="867" spans="1:6">
      <c r="A867">
        <v>758704</v>
      </c>
      <c r="B867">
        <v>7764244</v>
      </c>
      <c r="C867" t="s">
        <v>815</v>
      </c>
      <c r="D867">
        <v>96</v>
      </c>
      <c r="E867">
        <v>1</v>
      </c>
      <c r="F867">
        <v>1</v>
      </c>
    </row>
    <row r="868" spans="1:6">
      <c r="A868">
        <v>758706</v>
      </c>
      <c r="B868">
        <v>7764245</v>
      </c>
      <c r="C868" t="s">
        <v>816</v>
      </c>
      <c r="D868">
        <v>128</v>
      </c>
      <c r="E868">
        <v>1</v>
      </c>
      <c r="F868">
        <v>1</v>
      </c>
    </row>
    <row r="869" spans="1:6">
      <c r="A869">
        <v>758710</v>
      </c>
      <c r="B869">
        <v>0</v>
      </c>
      <c r="C869" t="s">
        <v>817</v>
      </c>
      <c r="D869">
        <v>32</v>
      </c>
      <c r="E869">
        <v>1</v>
      </c>
      <c r="F869">
        <v>1</v>
      </c>
    </row>
    <row r="870" spans="1:6">
      <c r="A870">
        <v>758712</v>
      </c>
      <c r="B870">
        <v>0</v>
      </c>
      <c r="C870" t="s">
        <v>818</v>
      </c>
      <c r="D870">
        <v>64</v>
      </c>
      <c r="E870">
        <v>1</v>
      </c>
      <c r="F870">
        <v>1</v>
      </c>
    </row>
    <row r="871" spans="1:6">
      <c r="A871">
        <v>758714</v>
      </c>
      <c r="B871">
        <v>0</v>
      </c>
      <c r="C871" t="s">
        <v>819</v>
      </c>
      <c r="D871">
        <v>96</v>
      </c>
      <c r="E871">
        <v>1</v>
      </c>
      <c r="F871">
        <v>1</v>
      </c>
    </row>
    <row r="872" spans="1:6">
      <c r="A872">
        <v>758716</v>
      </c>
      <c r="B872">
        <v>0</v>
      </c>
      <c r="C872" t="s">
        <v>820</v>
      </c>
      <c r="D872">
        <v>128</v>
      </c>
      <c r="E872">
        <v>1</v>
      </c>
      <c r="F872">
        <v>1</v>
      </c>
    </row>
    <row r="873" spans="1:6">
      <c r="A873">
        <v>759421</v>
      </c>
      <c r="B873">
        <v>7748284</v>
      </c>
      <c r="C873" t="s">
        <v>821</v>
      </c>
      <c r="D873">
        <v>15</v>
      </c>
      <c r="E873">
        <v>1</v>
      </c>
      <c r="F873">
        <v>1</v>
      </c>
    </row>
    <row r="874" spans="1:6">
      <c r="A874">
        <v>759423</v>
      </c>
      <c r="B874">
        <v>7748285</v>
      </c>
      <c r="C874" t="s">
        <v>822</v>
      </c>
      <c r="D874">
        <v>15</v>
      </c>
      <c r="E874">
        <v>1</v>
      </c>
      <c r="F874">
        <v>1</v>
      </c>
    </row>
    <row r="875" spans="1:6">
      <c r="A875">
        <v>759431</v>
      </c>
      <c r="B875">
        <v>7748286</v>
      </c>
      <c r="C875" t="s">
        <v>823</v>
      </c>
      <c r="D875">
        <v>15</v>
      </c>
      <c r="E875">
        <v>1</v>
      </c>
      <c r="F875">
        <v>1</v>
      </c>
    </row>
    <row r="876" spans="1:6">
      <c r="A876">
        <v>759433</v>
      </c>
      <c r="B876">
        <v>7748287</v>
      </c>
      <c r="C876" t="s">
        <v>824</v>
      </c>
      <c r="D876">
        <v>15</v>
      </c>
      <c r="E876">
        <v>1</v>
      </c>
      <c r="F876">
        <v>1</v>
      </c>
    </row>
    <row r="877" spans="1:6">
      <c r="A877">
        <v>759435</v>
      </c>
      <c r="B877">
        <v>7748298</v>
      </c>
      <c r="C877" t="s">
        <v>825</v>
      </c>
      <c r="D877">
        <v>24</v>
      </c>
      <c r="E877">
        <v>1</v>
      </c>
      <c r="F877">
        <v>1</v>
      </c>
    </row>
    <row r="878" spans="1:6">
      <c r="A878">
        <v>759437</v>
      </c>
      <c r="B878">
        <v>7748299</v>
      </c>
      <c r="C878" t="s">
        <v>826</v>
      </c>
      <c r="D878">
        <v>24</v>
      </c>
      <c r="E878">
        <v>1</v>
      </c>
      <c r="F878">
        <v>1</v>
      </c>
    </row>
  </sheetData>
  <autoFilter ref="A1:F1" xr:uid="{BE52E06C-5E68-4D2E-AEA8-242BA6E3F5EE}"/>
  <sortState xmlns:xlrd2="http://schemas.microsoft.com/office/spreadsheetml/2017/richdata2" ref="M2:M11">
    <sortCondition descending="1" ref="M2:M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0212-8F02-47E1-BFC3-8BEE25EF8FAB}">
  <sheetPr codeName="Blad3"/>
  <dimension ref="A1:U76"/>
  <sheetViews>
    <sheetView topLeftCell="A15" workbookViewId="0">
      <selection activeCell="I40" sqref="I40"/>
    </sheetView>
  </sheetViews>
  <sheetFormatPr defaultRowHeight="15"/>
  <cols>
    <col min="1" max="1" width="27.42578125" bestFit="1" customWidth="1"/>
    <col min="2" max="2" width="5.5703125" bestFit="1" customWidth="1"/>
    <col min="3" max="3" width="6.28515625" bestFit="1" customWidth="1"/>
    <col min="4" max="4" width="6.7109375" bestFit="1" customWidth="1"/>
    <col min="5" max="5" width="6.7109375" customWidth="1"/>
    <col min="6" max="6" width="7.85546875" bestFit="1" customWidth="1"/>
    <col min="7" max="7" width="13.7109375" bestFit="1" customWidth="1"/>
    <col min="8" max="8" width="8" bestFit="1" customWidth="1"/>
    <col min="9" max="9" width="9.85546875" bestFit="1" customWidth="1"/>
    <col min="10" max="10" width="7.7109375" bestFit="1" customWidth="1"/>
    <col min="11" max="11" width="8" bestFit="1" customWidth="1"/>
    <col min="12" max="12" width="12.140625" bestFit="1" customWidth="1"/>
    <col min="16" max="16" width="9.7109375" bestFit="1" customWidth="1"/>
    <col min="19" max="19" width="12.28515625" customWidth="1"/>
    <col min="20" max="20" width="15.140625" customWidth="1"/>
    <col min="22" max="22" width="11.5703125" customWidth="1"/>
    <col min="23" max="23" width="38.5703125" customWidth="1"/>
  </cols>
  <sheetData>
    <row r="1" spans="1:20" ht="23.25">
      <c r="A1" s="85" t="s">
        <v>836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0">
      <c r="A2" s="84"/>
      <c r="B2" s="84"/>
      <c r="C2" s="84"/>
      <c r="D2" s="84"/>
      <c r="E2" s="84"/>
      <c r="F2" s="84"/>
      <c r="G2" s="84"/>
      <c r="H2" s="84"/>
      <c r="I2" s="87" t="s">
        <v>907</v>
      </c>
      <c r="J2" s="87" t="s">
        <v>908</v>
      </c>
      <c r="K2" s="84" t="s">
        <v>909</v>
      </c>
    </row>
    <row r="3" spans="1:20">
      <c r="A3" s="93" t="s">
        <v>828</v>
      </c>
      <c r="B3" s="93" t="s">
        <v>829</v>
      </c>
      <c r="C3" s="93" t="s">
        <v>830</v>
      </c>
      <c r="D3" s="93" t="s">
        <v>831</v>
      </c>
      <c r="E3" s="93" t="s">
        <v>840</v>
      </c>
      <c r="F3" s="93" t="s">
        <v>832</v>
      </c>
      <c r="G3" s="88" t="s">
        <v>890</v>
      </c>
      <c r="H3" s="88"/>
      <c r="I3" s="88"/>
      <c r="J3" s="88"/>
      <c r="K3" s="88"/>
      <c r="L3" s="88"/>
      <c r="M3" s="88"/>
      <c r="N3" s="88"/>
      <c r="O3" s="88"/>
      <c r="P3" s="88"/>
    </row>
    <row r="4" spans="1:20">
      <c r="A4" s="94" t="s">
        <v>841</v>
      </c>
      <c r="B4" s="94" t="s">
        <v>833</v>
      </c>
      <c r="C4" s="94">
        <v>1</v>
      </c>
      <c r="D4" s="94">
        <v>14</v>
      </c>
      <c r="E4" s="94" t="s">
        <v>839</v>
      </c>
      <c r="F4" s="95">
        <v>18</v>
      </c>
      <c r="G4" s="94" t="s">
        <v>835</v>
      </c>
      <c r="H4" s="94"/>
      <c r="I4" s="94">
        <v>7254105</v>
      </c>
      <c r="J4" s="94"/>
      <c r="K4" s="94"/>
      <c r="L4" s="94"/>
      <c r="M4" s="95"/>
    </row>
    <row r="5" spans="1:20">
      <c r="A5" s="94" t="s">
        <v>842</v>
      </c>
      <c r="B5" s="94" t="s">
        <v>833</v>
      </c>
      <c r="C5" s="94">
        <v>1</v>
      </c>
      <c r="D5" s="94">
        <v>21</v>
      </c>
      <c r="E5" s="94" t="s">
        <v>839</v>
      </c>
      <c r="F5" s="95">
        <v>25</v>
      </c>
      <c r="G5" s="94" t="s">
        <v>835</v>
      </c>
      <c r="H5" s="94"/>
      <c r="I5" s="94">
        <v>7254105</v>
      </c>
      <c r="J5" s="94"/>
      <c r="K5" s="94"/>
      <c r="L5" s="94"/>
      <c r="M5" s="95"/>
    </row>
    <row r="6" spans="1:20">
      <c r="A6" s="94" t="s">
        <v>843</v>
      </c>
      <c r="B6" s="94" t="s">
        <v>833</v>
      </c>
      <c r="C6" s="94">
        <v>1</v>
      </c>
      <c r="D6" s="94">
        <v>24</v>
      </c>
      <c r="E6" s="94" t="s">
        <v>839</v>
      </c>
      <c r="F6" s="95">
        <v>28</v>
      </c>
      <c r="G6" s="94" t="s">
        <v>835</v>
      </c>
      <c r="H6" s="94"/>
      <c r="I6" s="94">
        <v>7254105</v>
      </c>
      <c r="J6" s="94"/>
      <c r="K6" s="94"/>
      <c r="L6" s="94"/>
      <c r="M6" s="95"/>
    </row>
    <row r="7" spans="1:20">
      <c r="A7" s="94" t="s">
        <v>844</v>
      </c>
      <c r="B7" s="94" t="s">
        <v>833</v>
      </c>
      <c r="C7" s="94">
        <v>1</v>
      </c>
      <c r="D7" s="94">
        <v>28</v>
      </c>
      <c r="E7" s="94" t="s">
        <v>839</v>
      </c>
      <c r="F7" s="95">
        <v>33</v>
      </c>
      <c r="G7" s="94" t="s">
        <v>835</v>
      </c>
      <c r="H7" s="94"/>
      <c r="I7" s="94">
        <v>7254105</v>
      </c>
      <c r="J7" s="94"/>
      <c r="K7" s="94"/>
      <c r="L7" s="94"/>
      <c r="M7" s="95"/>
    </row>
    <row r="8" spans="1:20">
      <c r="A8" s="94" t="s">
        <v>845</v>
      </c>
      <c r="B8" s="94" t="s">
        <v>833</v>
      </c>
      <c r="C8" s="94">
        <v>1</v>
      </c>
      <c r="D8" s="94">
        <v>35</v>
      </c>
      <c r="E8" s="94" t="s">
        <v>839</v>
      </c>
      <c r="F8" s="95">
        <v>40</v>
      </c>
      <c r="G8" s="94" t="s">
        <v>835</v>
      </c>
      <c r="H8" s="94"/>
      <c r="I8" s="94">
        <v>7254105</v>
      </c>
      <c r="J8" s="94"/>
      <c r="K8" s="94"/>
      <c r="L8" s="94"/>
      <c r="M8" s="95"/>
    </row>
    <row r="9" spans="1:20">
      <c r="A9" s="94" t="s">
        <v>846</v>
      </c>
      <c r="B9" s="94" t="s">
        <v>833</v>
      </c>
      <c r="C9" s="94">
        <v>1</v>
      </c>
      <c r="D9" s="94">
        <v>39</v>
      </c>
      <c r="E9" s="94" t="s">
        <v>839</v>
      </c>
      <c r="F9" s="95">
        <v>45</v>
      </c>
      <c r="G9" s="94" t="s">
        <v>835</v>
      </c>
      <c r="H9" s="94"/>
      <c r="I9" s="94">
        <v>7254105</v>
      </c>
      <c r="J9" s="94"/>
      <c r="K9" s="94"/>
      <c r="L9" s="94"/>
      <c r="M9" s="95"/>
    </row>
    <row r="10" spans="1:20">
      <c r="A10" s="94" t="s">
        <v>847</v>
      </c>
      <c r="B10" s="94" t="s">
        <v>833</v>
      </c>
      <c r="C10" s="94">
        <v>1</v>
      </c>
      <c r="D10" s="94">
        <v>49</v>
      </c>
      <c r="E10" s="94" t="s">
        <v>839</v>
      </c>
      <c r="F10" s="95">
        <v>56</v>
      </c>
      <c r="G10" s="94" t="s">
        <v>835</v>
      </c>
      <c r="H10" s="94"/>
      <c r="I10" s="94">
        <v>7212687</v>
      </c>
      <c r="J10" s="94"/>
      <c r="L10" s="94"/>
      <c r="M10" s="95"/>
      <c r="S10" s="94">
        <v>7013755</v>
      </c>
    </row>
    <row r="11" spans="1:20">
      <c r="A11" s="94" t="s">
        <v>848</v>
      </c>
      <c r="B11" s="94" t="s">
        <v>833</v>
      </c>
      <c r="C11" s="94">
        <v>1</v>
      </c>
      <c r="D11" s="94">
        <v>54</v>
      </c>
      <c r="E11" s="94" t="s">
        <v>839</v>
      </c>
      <c r="F11" s="95">
        <v>61</v>
      </c>
      <c r="G11" s="94" t="s">
        <v>835</v>
      </c>
      <c r="H11" s="94"/>
      <c r="I11" s="94">
        <v>7212687</v>
      </c>
      <c r="J11" s="94"/>
      <c r="K11" s="94"/>
      <c r="L11" s="94"/>
      <c r="M11" s="95"/>
    </row>
    <row r="12" spans="1:20">
      <c r="A12" s="94" t="s">
        <v>849</v>
      </c>
      <c r="B12" s="94" t="s">
        <v>833</v>
      </c>
      <c r="C12" s="94">
        <v>1</v>
      </c>
      <c r="D12" s="94">
        <v>80</v>
      </c>
      <c r="E12" s="94" t="s">
        <v>839</v>
      </c>
      <c r="F12" s="95">
        <v>88</v>
      </c>
      <c r="G12" s="94" t="s">
        <v>835</v>
      </c>
      <c r="H12" s="94"/>
      <c r="I12" s="94">
        <v>7254101</v>
      </c>
      <c r="K12" s="94"/>
      <c r="L12" s="94"/>
      <c r="M12" s="95"/>
    </row>
    <row r="13" spans="1:20">
      <c r="A13" s="94" t="s">
        <v>850</v>
      </c>
      <c r="B13" s="94" t="s">
        <v>833</v>
      </c>
      <c r="C13" s="94">
        <v>2</v>
      </c>
      <c r="D13" s="94">
        <v>14</v>
      </c>
      <c r="E13" s="94" t="s">
        <v>839</v>
      </c>
      <c r="F13" s="95">
        <v>32</v>
      </c>
      <c r="G13" s="94" t="s">
        <v>835</v>
      </c>
      <c r="H13" s="94"/>
      <c r="I13" s="94">
        <v>7254105</v>
      </c>
      <c r="K13" s="94"/>
      <c r="L13" s="94"/>
      <c r="M13" s="95"/>
    </row>
    <row r="14" spans="1:20">
      <c r="A14" s="94" t="s">
        <v>851</v>
      </c>
      <c r="B14" s="94" t="s">
        <v>833</v>
      </c>
      <c r="C14" s="94">
        <v>2</v>
      </c>
      <c r="D14" s="94">
        <v>21</v>
      </c>
      <c r="E14" s="94" t="s">
        <v>839</v>
      </c>
      <c r="F14" s="95">
        <v>46</v>
      </c>
      <c r="G14" s="94" t="s">
        <v>835</v>
      </c>
      <c r="H14" s="94"/>
      <c r="I14" s="94">
        <v>7212687</v>
      </c>
      <c r="K14" s="94"/>
      <c r="L14" s="94"/>
      <c r="M14" s="95"/>
    </row>
    <row r="15" spans="1:20">
      <c r="A15" s="94" t="s">
        <v>852</v>
      </c>
      <c r="B15" s="94" t="s">
        <v>833</v>
      </c>
      <c r="C15" s="94">
        <v>2</v>
      </c>
      <c r="D15" s="94">
        <v>24</v>
      </c>
      <c r="E15" s="94" t="s">
        <v>839</v>
      </c>
      <c r="F15" s="95">
        <v>51</v>
      </c>
      <c r="G15" s="94" t="s">
        <v>835</v>
      </c>
      <c r="H15" s="94"/>
      <c r="I15" s="94">
        <v>7212687</v>
      </c>
      <c r="K15" s="94"/>
      <c r="L15" s="94"/>
      <c r="M15" s="95"/>
    </row>
    <row r="16" spans="1:20">
      <c r="A16" s="125" t="s">
        <v>853</v>
      </c>
      <c r="B16" s="94" t="s">
        <v>833</v>
      </c>
      <c r="C16" s="94">
        <v>2</v>
      </c>
      <c r="D16" s="94">
        <v>28</v>
      </c>
      <c r="E16" s="94" t="s">
        <v>839</v>
      </c>
      <c r="F16" s="95">
        <v>62</v>
      </c>
      <c r="G16" s="94" t="s">
        <v>835</v>
      </c>
      <c r="H16" s="94"/>
      <c r="L16" s="94"/>
      <c r="M16" s="95"/>
      <c r="R16" s="94">
        <v>7218895</v>
      </c>
      <c r="S16">
        <v>7212687</v>
      </c>
      <c r="T16" s="94">
        <v>7251801</v>
      </c>
    </row>
    <row r="17" spans="1:21">
      <c r="A17" s="94" t="s">
        <v>854</v>
      </c>
      <c r="B17" s="94" t="s">
        <v>833</v>
      </c>
      <c r="C17" s="94">
        <v>2</v>
      </c>
      <c r="D17" s="94">
        <v>35</v>
      </c>
      <c r="E17" s="94" t="s">
        <v>839</v>
      </c>
      <c r="F17" s="95">
        <v>77</v>
      </c>
      <c r="G17" s="94" t="s">
        <v>835</v>
      </c>
      <c r="H17" s="94"/>
      <c r="I17" s="94">
        <v>7218900</v>
      </c>
      <c r="K17" s="94"/>
      <c r="L17" s="94"/>
      <c r="M17" s="95"/>
    </row>
    <row r="18" spans="1:21">
      <c r="A18" s="94" t="s">
        <v>855</v>
      </c>
      <c r="B18" s="94" t="s">
        <v>833</v>
      </c>
      <c r="C18" s="94">
        <v>2</v>
      </c>
      <c r="D18" s="94">
        <v>39</v>
      </c>
      <c r="E18" s="94" t="s">
        <v>839</v>
      </c>
      <c r="F18" s="95">
        <v>83</v>
      </c>
      <c r="G18" s="94" t="s">
        <v>835</v>
      </c>
      <c r="H18" s="94"/>
      <c r="I18" s="94">
        <v>7218900</v>
      </c>
      <c r="K18" s="94"/>
      <c r="L18" s="94"/>
      <c r="M18" s="95"/>
    </row>
    <row r="19" spans="1:21">
      <c r="A19" s="94" t="s">
        <v>913</v>
      </c>
      <c r="B19" s="94" t="s">
        <v>833</v>
      </c>
      <c r="C19" s="94">
        <v>3</v>
      </c>
      <c r="D19" s="94">
        <v>49</v>
      </c>
      <c r="E19" s="94" t="s">
        <v>839</v>
      </c>
      <c r="F19" s="95">
        <v>157</v>
      </c>
      <c r="G19" s="94" t="s">
        <v>835</v>
      </c>
      <c r="H19" s="94"/>
      <c r="M19" s="95"/>
      <c r="R19" s="94">
        <v>7218911</v>
      </c>
      <c r="S19">
        <v>7212691</v>
      </c>
      <c r="T19" s="94">
        <v>7017960</v>
      </c>
      <c r="U19" s="94">
        <v>7213330</v>
      </c>
    </row>
    <row r="20" spans="1:21">
      <c r="A20" s="94" t="s">
        <v>914</v>
      </c>
      <c r="B20" s="94" t="s">
        <v>833</v>
      </c>
      <c r="C20" s="94">
        <v>3</v>
      </c>
      <c r="D20" s="94">
        <v>54</v>
      </c>
      <c r="E20" s="94" t="s">
        <v>839</v>
      </c>
      <c r="F20" s="95">
        <v>162</v>
      </c>
      <c r="G20" s="94" t="s">
        <v>835</v>
      </c>
      <c r="H20" s="94"/>
      <c r="I20" s="94">
        <v>7218921</v>
      </c>
      <c r="K20" s="94"/>
      <c r="L20" s="94"/>
      <c r="M20" s="95"/>
    </row>
    <row r="21" spans="1:21">
      <c r="A21" s="94" t="s">
        <v>858</v>
      </c>
      <c r="B21" s="94" t="s">
        <v>833</v>
      </c>
      <c r="C21" s="94">
        <v>2</v>
      </c>
      <c r="D21" s="94">
        <v>80</v>
      </c>
      <c r="E21" s="94" t="s">
        <v>839</v>
      </c>
      <c r="F21" s="95">
        <v>172</v>
      </c>
      <c r="G21" s="94" t="s">
        <v>835</v>
      </c>
      <c r="H21" s="94"/>
      <c r="I21" s="94">
        <v>7218923</v>
      </c>
      <c r="K21" s="94"/>
      <c r="L21" s="94"/>
      <c r="M21" s="95"/>
    </row>
    <row r="22" spans="1:21">
      <c r="A22" s="125" t="s">
        <v>856</v>
      </c>
      <c r="B22" s="94" t="s">
        <v>833</v>
      </c>
      <c r="C22" s="94">
        <v>2</v>
      </c>
      <c r="D22" s="94">
        <v>49</v>
      </c>
      <c r="E22" s="94" t="s">
        <v>839</v>
      </c>
      <c r="F22" s="95">
        <v>108</v>
      </c>
      <c r="G22" s="94" t="s">
        <v>835</v>
      </c>
      <c r="H22" s="94"/>
      <c r="M22" s="95"/>
      <c r="R22" s="94">
        <v>7218911</v>
      </c>
      <c r="S22">
        <v>7212691</v>
      </c>
      <c r="T22" s="94">
        <v>7017960</v>
      </c>
      <c r="U22" s="94">
        <v>7213330</v>
      </c>
    </row>
    <row r="23" spans="1:21">
      <c r="A23" s="94" t="s">
        <v>857</v>
      </c>
      <c r="B23" s="94" t="s">
        <v>833</v>
      </c>
      <c r="C23" s="94">
        <v>2</v>
      </c>
      <c r="D23" s="94">
        <v>54</v>
      </c>
      <c r="E23" s="94" t="s">
        <v>839</v>
      </c>
      <c r="F23" s="95">
        <v>118</v>
      </c>
      <c r="G23" s="94" t="s">
        <v>835</v>
      </c>
      <c r="H23" s="94"/>
      <c r="I23" s="94">
        <v>7218921</v>
      </c>
      <c r="K23" s="94"/>
      <c r="L23" s="94"/>
      <c r="M23" s="95"/>
    </row>
    <row r="24" spans="1:21">
      <c r="A24" s="94" t="s">
        <v>858</v>
      </c>
      <c r="B24" s="94" t="s">
        <v>833</v>
      </c>
      <c r="C24" s="94">
        <v>2</v>
      </c>
      <c r="D24" s="94">
        <v>80</v>
      </c>
      <c r="E24" s="94" t="s">
        <v>839</v>
      </c>
      <c r="F24" s="95">
        <v>172</v>
      </c>
      <c r="G24" s="94" t="s">
        <v>835</v>
      </c>
      <c r="H24" s="94"/>
      <c r="I24" s="94">
        <v>7218923</v>
      </c>
      <c r="K24" s="94"/>
      <c r="L24" s="94"/>
      <c r="M24" s="95"/>
    </row>
    <row r="25" spans="1:21">
      <c r="A25" s="94" t="s">
        <v>859</v>
      </c>
      <c r="B25" s="94" t="s">
        <v>833</v>
      </c>
      <c r="C25" s="94">
        <v>3</v>
      </c>
      <c r="D25" s="94">
        <v>14</v>
      </c>
      <c r="E25" s="94" t="s">
        <v>839</v>
      </c>
      <c r="F25" s="95">
        <v>47</v>
      </c>
      <c r="G25" s="94" t="s">
        <v>835</v>
      </c>
      <c r="H25" s="94"/>
      <c r="I25" s="94">
        <v>7018767</v>
      </c>
      <c r="K25" s="94"/>
      <c r="L25" s="94"/>
      <c r="M25" s="95"/>
    </row>
    <row r="26" spans="1:21">
      <c r="A26" s="94" t="s">
        <v>860</v>
      </c>
      <c r="B26" s="94" t="s">
        <v>833</v>
      </c>
      <c r="C26" s="94">
        <v>4</v>
      </c>
      <c r="D26" s="94">
        <v>14</v>
      </c>
      <c r="E26" s="94" t="s">
        <v>839</v>
      </c>
      <c r="F26" s="95">
        <v>62</v>
      </c>
      <c r="G26" s="94" t="s">
        <v>835</v>
      </c>
      <c r="H26" s="94"/>
      <c r="I26" s="94">
        <v>7018767</v>
      </c>
      <c r="K26" s="94"/>
      <c r="L26" s="94"/>
      <c r="M26" s="95"/>
    </row>
    <row r="27" spans="1:21">
      <c r="A27" s="94" t="s">
        <v>926</v>
      </c>
      <c r="B27" s="94" t="s">
        <v>833</v>
      </c>
      <c r="C27" s="94">
        <v>4</v>
      </c>
      <c r="D27" s="94">
        <v>80</v>
      </c>
      <c r="E27" s="94" t="s">
        <v>839</v>
      </c>
      <c r="F27" s="95">
        <v>340</v>
      </c>
      <c r="G27" s="94" t="s">
        <v>835</v>
      </c>
      <c r="H27" s="94"/>
      <c r="I27" s="94">
        <v>7218924</v>
      </c>
      <c r="K27" s="94"/>
      <c r="L27" s="94"/>
      <c r="M27" s="95"/>
    </row>
    <row r="28" spans="1:21">
      <c r="A28" s="94" t="s">
        <v>861</v>
      </c>
      <c r="B28" s="94" t="s">
        <v>838</v>
      </c>
      <c r="C28" s="94">
        <v>1</v>
      </c>
      <c r="D28" s="94">
        <v>18</v>
      </c>
      <c r="E28" s="94" t="s">
        <v>839</v>
      </c>
      <c r="F28" s="96">
        <v>28.980000000000004</v>
      </c>
      <c r="G28" s="94" t="s">
        <v>834</v>
      </c>
      <c r="H28" s="94"/>
      <c r="I28" s="94">
        <v>7254105</v>
      </c>
      <c r="K28" s="94"/>
      <c r="L28" s="94"/>
      <c r="M28" s="96"/>
    </row>
    <row r="29" spans="1:21">
      <c r="A29" s="94" t="s">
        <v>862</v>
      </c>
      <c r="B29" s="94" t="s">
        <v>838</v>
      </c>
      <c r="C29" s="94">
        <v>1</v>
      </c>
      <c r="D29" s="94">
        <v>36</v>
      </c>
      <c r="E29" s="94" t="s">
        <v>839</v>
      </c>
      <c r="F29" s="96">
        <v>47.610000000000007</v>
      </c>
      <c r="G29" s="94" t="s">
        <v>834</v>
      </c>
      <c r="H29" s="94"/>
      <c r="I29" s="94">
        <v>7212687</v>
      </c>
      <c r="K29" s="94"/>
      <c r="L29" s="94"/>
      <c r="M29" s="96"/>
    </row>
    <row r="30" spans="1:21">
      <c r="A30" s="94" t="s">
        <v>863</v>
      </c>
      <c r="B30" s="94" t="s">
        <v>838</v>
      </c>
      <c r="C30" s="94">
        <v>1</v>
      </c>
      <c r="D30" s="94">
        <v>58</v>
      </c>
      <c r="E30" s="94" t="s">
        <v>839</v>
      </c>
      <c r="F30" s="96">
        <v>73</v>
      </c>
      <c r="G30" s="94" t="s">
        <v>834</v>
      </c>
      <c r="H30" s="94"/>
      <c r="I30" s="94">
        <v>7212687</v>
      </c>
      <c r="K30" s="94"/>
      <c r="L30" s="94"/>
      <c r="M30" s="96"/>
    </row>
    <row r="31" spans="1:21">
      <c r="A31" s="94" t="s">
        <v>864</v>
      </c>
      <c r="B31" s="94" t="s">
        <v>838</v>
      </c>
      <c r="C31" s="94">
        <v>2</v>
      </c>
      <c r="D31" s="94">
        <v>18</v>
      </c>
      <c r="E31" s="94" t="s">
        <v>839</v>
      </c>
      <c r="F31" s="96">
        <v>57.960000000000008</v>
      </c>
      <c r="G31" s="94" t="s">
        <v>834</v>
      </c>
      <c r="H31" s="94"/>
      <c r="I31" s="94">
        <v>7254105</v>
      </c>
      <c r="K31" s="94"/>
      <c r="L31" s="94"/>
      <c r="M31" s="96"/>
    </row>
    <row r="32" spans="1:21">
      <c r="A32" s="94" t="s">
        <v>865</v>
      </c>
      <c r="B32" s="94" t="s">
        <v>838</v>
      </c>
      <c r="C32" s="94">
        <v>2</v>
      </c>
      <c r="D32" s="94">
        <v>36</v>
      </c>
      <c r="E32" s="94" t="s">
        <v>839</v>
      </c>
      <c r="F32" s="96">
        <v>96</v>
      </c>
      <c r="G32" s="94" t="s">
        <v>834</v>
      </c>
      <c r="H32" s="94"/>
      <c r="I32" s="94">
        <v>7218895</v>
      </c>
      <c r="K32" s="94"/>
      <c r="L32" s="94"/>
      <c r="M32" s="96"/>
      <c r="S32">
        <v>7212687</v>
      </c>
    </row>
    <row r="33" spans="1:21">
      <c r="A33" s="125" t="s">
        <v>866</v>
      </c>
      <c r="B33" s="94" t="s">
        <v>838</v>
      </c>
      <c r="C33" s="94">
        <v>2</v>
      </c>
      <c r="D33" s="94">
        <v>58</v>
      </c>
      <c r="E33" s="94" t="s">
        <v>839</v>
      </c>
      <c r="F33" s="96">
        <v>145</v>
      </c>
      <c r="G33" s="94" t="s">
        <v>834</v>
      </c>
      <c r="H33" s="94"/>
      <c r="M33" s="96"/>
      <c r="R33" s="94">
        <v>7218911</v>
      </c>
      <c r="S33">
        <v>7212691</v>
      </c>
      <c r="T33" s="94">
        <v>7017960</v>
      </c>
      <c r="U33" s="94">
        <v>7213330</v>
      </c>
    </row>
    <row r="34" spans="1:21">
      <c r="A34" s="125" t="s">
        <v>916</v>
      </c>
      <c r="B34" s="94" t="s">
        <v>838</v>
      </c>
      <c r="C34" s="94">
        <v>3</v>
      </c>
      <c r="D34" s="94">
        <v>58</v>
      </c>
      <c r="E34" s="94" t="s">
        <v>839</v>
      </c>
      <c r="F34" s="96">
        <v>203</v>
      </c>
      <c r="G34" s="94" t="s">
        <v>834</v>
      </c>
      <c r="H34" s="94"/>
      <c r="I34" s="94">
        <v>7218923</v>
      </c>
      <c r="M34" s="96"/>
      <c r="R34" s="94"/>
      <c r="T34" s="94"/>
      <c r="U34" s="94"/>
    </row>
    <row r="35" spans="1:21">
      <c r="A35" s="94" t="s">
        <v>867</v>
      </c>
      <c r="B35" s="94" t="s">
        <v>833</v>
      </c>
      <c r="C35" s="94">
        <v>1</v>
      </c>
      <c r="D35" s="94">
        <v>18</v>
      </c>
      <c r="E35" s="94" t="s">
        <v>839</v>
      </c>
      <c r="F35" s="95">
        <v>19</v>
      </c>
      <c r="G35" s="94" t="s">
        <v>834</v>
      </c>
      <c r="H35" s="94"/>
      <c r="I35" s="94">
        <v>7254105</v>
      </c>
      <c r="K35" s="94"/>
      <c r="L35" s="94"/>
      <c r="M35" s="95"/>
    </row>
    <row r="36" spans="1:21">
      <c r="A36" s="94" t="s">
        <v>868</v>
      </c>
      <c r="B36" s="94" t="s">
        <v>833</v>
      </c>
      <c r="C36" s="94">
        <v>1</v>
      </c>
      <c r="D36" s="94">
        <v>36</v>
      </c>
      <c r="E36" s="94" t="s">
        <v>839</v>
      </c>
      <c r="F36" s="95">
        <v>37</v>
      </c>
      <c r="G36" s="94" t="s">
        <v>834</v>
      </c>
      <c r="H36" s="94"/>
      <c r="I36" s="94">
        <v>7212687</v>
      </c>
      <c r="K36" s="94"/>
      <c r="L36" s="94"/>
      <c r="M36" s="95"/>
    </row>
    <row r="37" spans="1:21">
      <c r="A37" s="94" t="s">
        <v>869</v>
      </c>
      <c r="B37" s="94" t="s">
        <v>833</v>
      </c>
      <c r="C37" s="94">
        <v>1</v>
      </c>
      <c r="D37" s="94">
        <v>58</v>
      </c>
      <c r="E37" s="94" t="s">
        <v>839</v>
      </c>
      <c r="F37" s="95">
        <v>56</v>
      </c>
      <c r="G37" s="94" t="s">
        <v>834</v>
      </c>
      <c r="H37" s="94"/>
      <c r="I37" s="94">
        <v>7212687</v>
      </c>
      <c r="K37" s="94"/>
      <c r="L37" s="94"/>
      <c r="M37" s="95"/>
    </row>
    <row r="38" spans="1:21">
      <c r="A38" s="94" t="s">
        <v>870</v>
      </c>
      <c r="B38" s="94" t="s">
        <v>833</v>
      </c>
      <c r="C38" s="94">
        <v>2</v>
      </c>
      <c r="D38" s="94">
        <v>18</v>
      </c>
      <c r="E38" s="94" t="s">
        <v>839</v>
      </c>
      <c r="F38" s="95">
        <v>37</v>
      </c>
      <c r="G38" s="94" t="s">
        <v>834</v>
      </c>
      <c r="H38" s="94"/>
      <c r="I38" s="94">
        <v>7218911</v>
      </c>
      <c r="K38" s="94"/>
      <c r="L38" s="94"/>
      <c r="M38" s="95"/>
    </row>
    <row r="39" spans="1:21">
      <c r="A39" s="94" t="s">
        <v>871</v>
      </c>
      <c r="B39" s="94" t="s">
        <v>833</v>
      </c>
      <c r="C39" s="94">
        <v>2</v>
      </c>
      <c r="D39" s="94">
        <v>36</v>
      </c>
      <c r="E39" s="94" t="s">
        <v>839</v>
      </c>
      <c r="F39" s="95">
        <v>70</v>
      </c>
      <c r="G39" s="94" t="s">
        <v>834</v>
      </c>
      <c r="H39" s="94"/>
      <c r="I39" s="94">
        <v>7218895</v>
      </c>
      <c r="K39" s="94"/>
      <c r="L39" s="94"/>
      <c r="M39" s="95"/>
    </row>
    <row r="40" spans="1:21">
      <c r="A40" s="94" t="s">
        <v>872</v>
      </c>
      <c r="B40" s="94" t="s">
        <v>833</v>
      </c>
      <c r="C40" s="94">
        <v>2</v>
      </c>
      <c r="D40" s="94">
        <v>58</v>
      </c>
      <c r="E40" s="94" t="s">
        <v>839</v>
      </c>
      <c r="F40" s="95">
        <v>110</v>
      </c>
      <c r="G40" s="94" t="s">
        <v>834</v>
      </c>
      <c r="H40" s="94"/>
      <c r="I40" s="94">
        <v>7218911</v>
      </c>
      <c r="K40" s="94"/>
      <c r="L40" s="94"/>
      <c r="M40" s="95"/>
    </row>
    <row r="41" spans="1:21">
      <c r="A41" s="94" t="s">
        <v>915</v>
      </c>
      <c r="B41" s="94" t="s">
        <v>833</v>
      </c>
      <c r="C41" s="94">
        <v>3</v>
      </c>
      <c r="D41" s="94">
        <v>58</v>
      </c>
      <c r="E41" s="94" t="s">
        <v>839</v>
      </c>
      <c r="F41" s="95">
        <v>168</v>
      </c>
      <c r="G41" s="94" t="s">
        <v>834</v>
      </c>
      <c r="H41" s="94"/>
      <c r="I41" s="94">
        <v>7218923</v>
      </c>
      <c r="K41" s="94"/>
      <c r="L41" s="94"/>
      <c r="M41" s="95"/>
    </row>
    <row r="42" spans="1:21">
      <c r="A42" s="94" t="s">
        <v>873</v>
      </c>
      <c r="B42" s="94" t="s">
        <v>833</v>
      </c>
      <c r="C42" s="94">
        <v>3</v>
      </c>
      <c r="D42" s="94">
        <v>18</v>
      </c>
      <c r="E42" s="94" t="s">
        <v>839</v>
      </c>
      <c r="F42" s="95">
        <v>54</v>
      </c>
      <c r="G42" s="94" t="s">
        <v>834</v>
      </c>
      <c r="H42" s="94"/>
      <c r="I42" s="94">
        <v>7018767</v>
      </c>
      <c r="K42" s="94"/>
      <c r="L42" s="94"/>
      <c r="M42" s="95"/>
    </row>
    <row r="43" spans="1:21">
      <c r="A43" s="94" t="s">
        <v>874</v>
      </c>
      <c r="B43" s="94" t="s">
        <v>833</v>
      </c>
      <c r="C43" s="94">
        <v>4</v>
      </c>
      <c r="D43" s="94">
        <v>18</v>
      </c>
      <c r="E43" s="94" t="s">
        <v>839</v>
      </c>
      <c r="F43" s="95">
        <v>70</v>
      </c>
      <c r="G43" s="94" t="s">
        <v>834</v>
      </c>
      <c r="H43" s="94"/>
      <c r="I43" s="94">
        <v>7018767</v>
      </c>
      <c r="K43" s="94"/>
      <c r="L43" s="94"/>
      <c r="M43" s="95"/>
    </row>
    <row r="44" spans="1:21">
      <c r="A44" s="94" t="s">
        <v>875</v>
      </c>
      <c r="B44" s="94" t="s">
        <v>838</v>
      </c>
      <c r="C44" s="94">
        <v>1</v>
      </c>
      <c r="D44" s="94">
        <v>13</v>
      </c>
      <c r="E44" s="94" t="s">
        <v>839</v>
      </c>
      <c r="F44" s="96">
        <v>18.9175</v>
      </c>
      <c r="G44" s="94" t="s">
        <v>837</v>
      </c>
      <c r="H44" s="94"/>
      <c r="I44" s="94">
        <v>7467956</v>
      </c>
      <c r="K44" s="94"/>
      <c r="L44" s="94"/>
      <c r="M44" s="96"/>
    </row>
    <row r="45" spans="1:21">
      <c r="A45" s="94" t="s">
        <v>876</v>
      </c>
      <c r="B45" s="94" t="s">
        <v>838</v>
      </c>
      <c r="C45" s="94">
        <v>1</v>
      </c>
      <c r="D45" s="94">
        <v>18</v>
      </c>
      <c r="E45" s="94" t="s">
        <v>839</v>
      </c>
      <c r="F45" s="96">
        <v>25.3</v>
      </c>
      <c r="G45" s="94" t="s">
        <v>837</v>
      </c>
      <c r="H45" s="94"/>
      <c r="I45" s="94">
        <v>7467956</v>
      </c>
      <c r="K45" s="94"/>
      <c r="L45" s="94"/>
      <c r="M45" s="96"/>
    </row>
    <row r="46" spans="1:21">
      <c r="A46" s="94" t="s">
        <v>877</v>
      </c>
      <c r="B46" s="94" t="s">
        <v>838</v>
      </c>
      <c r="C46" s="94">
        <v>1</v>
      </c>
      <c r="D46" s="94">
        <v>26</v>
      </c>
      <c r="E46" s="94" t="s">
        <v>839</v>
      </c>
      <c r="F46" s="96">
        <v>35.1325</v>
      </c>
      <c r="G46" s="94" t="s">
        <v>837</v>
      </c>
      <c r="H46" s="94"/>
      <c r="I46" s="94">
        <v>7467960</v>
      </c>
      <c r="K46" s="94"/>
      <c r="L46" s="94"/>
      <c r="M46" s="96"/>
    </row>
    <row r="47" spans="1:21">
      <c r="A47" s="94" t="s">
        <v>878</v>
      </c>
      <c r="B47" s="94" t="s">
        <v>833</v>
      </c>
      <c r="C47" s="94">
        <v>1</v>
      </c>
      <c r="D47" s="94">
        <v>13</v>
      </c>
      <c r="E47" s="94" t="s">
        <v>839</v>
      </c>
      <c r="F47" s="95">
        <v>14</v>
      </c>
      <c r="G47" s="94" t="s">
        <v>837</v>
      </c>
      <c r="H47" s="94"/>
      <c r="I47" s="94">
        <v>7467956</v>
      </c>
      <c r="K47" s="94"/>
      <c r="L47" s="94"/>
      <c r="M47" s="95"/>
    </row>
    <row r="48" spans="1:21">
      <c r="A48" s="94" t="s">
        <v>879</v>
      </c>
      <c r="B48" s="94" t="s">
        <v>833</v>
      </c>
      <c r="C48" s="94">
        <v>1</v>
      </c>
      <c r="D48" s="94">
        <v>18</v>
      </c>
      <c r="E48" s="94" t="s">
        <v>839</v>
      </c>
      <c r="F48" s="95">
        <v>18</v>
      </c>
      <c r="G48" s="94" t="s">
        <v>837</v>
      </c>
      <c r="H48" s="94"/>
      <c r="I48" s="94">
        <v>7467956</v>
      </c>
      <c r="J48" s="94"/>
      <c r="K48" s="94"/>
      <c r="L48" s="94"/>
      <c r="M48" s="95"/>
    </row>
    <row r="49" spans="1:13">
      <c r="A49" s="94" t="s">
        <v>880</v>
      </c>
      <c r="B49" s="94" t="s">
        <v>833</v>
      </c>
      <c r="C49" s="94">
        <v>1</v>
      </c>
      <c r="D49" s="94">
        <v>26</v>
      </c>
      <c r="E49" s="94" t="s">
        <v>839</v>
      </c>
      <c r="F49" s="95">
        <v>30</v>
      </c>
      <c r="G49" s="94" t="s">
        <v>837</v>
      </c>
      <c r="H49" s="94"/>
      <c r="I49" s="94">
        <v>7467960</v>
      </c>
      <c r="J49" s="94"/>
      <c r="K49" s="94"/>
      <c r="L49" s="94"/>
      <c r="M49" s="95"/>
    </row>
    <row r="50" spans="1:13">
      <c r="A50" s="94" t="s">
        <v>881</v>
      </c>
      <c r="B50" s="94" t="s">
        <v>833</v>
      </c>
      <c r="C50" s="94">
        <v>1</v>
      </c>
      <c r="D50" s="94">
        <v>32</v>
      </c>
      <c r="E50" s="94" t="s">
        <v>839</v>
      </c>
      <c r="F50" s="95">
        <v>35</v>
      </c>
      <c r="G50" s="94" t="s">
        <v>837</v>
      </c>
      <c r="I50" s="94">
        <v>7467960</v>
      </c>
      <c r="J50" s="94"/>
      <c r="K50" s="94"/>
      <c r="L50" s="94"/>
      <c r="M50" s="95"/>
    </row>
    <row r="51" spans="1:13">
      <c r="A51" s="94" t="s">
        <v>882</v>
      </c>
      <c r="B51" s="94" t="s">
        <v>833</v>
      </c>
      <c r="C51" s="94">
        <v>1</v>
      </c>
      <c r="D51" s="94">
        <v>42</v>
      </c>
      <c r="E51" s="94" t="s">
        <v>839</v>
      </c>
      <c r="F51" s="95">
        <v>46</v>
      </c>
      <c r="G51" s="94" t="s">
        <v>837</v>
      </c>
      <c r="I51" s="94">
        <v>7467971</v>
      </c>
      <c r="J51" s="94"/>
      <c r="K51" s="94"/>
      <c r="L51" s="94"/>
      <c r="M51" s="95"/>
    </row>
    <row r="52" spans="1:13">
      <c r="A52" s="94" t="s">
        <v>883</v>
      </c>
      <c r="B52" s="94" t="s">
        <v>833</v>
      </c>
      <c r="C52" s="94">
        <v>1</v>
      </c>
      <c r="D52" s="94">
        <v>57</v>
      </c>
      <c r="E52" s="94" t="s">
        <v>839</v>
      </c>
      <c r="F52" s="95">
        <v>62</v>
      </c>
      <c r="G52" s="94" t="s">
        <v>837</v>
      </c>
      <c r="I52" s="94">
        <v>7467991</v>
      </c>
      <c r="J52" s="94"/>
      <c r="K52" s="94"/>
      <c r="L52" s="94"/>
      <c r="M52" s="95"/>
    </row>
    <row r="53" spans="1:13">
      <c r="A53" s="94" t="s">
        <v>884</v>
      </c>
      <c r="B53" s="94" t="s">
        <v>833</v>
      </c>
      <c r="C53" s="94">
        <v>2</v>
      </c>
      <c r="D53" s="94">
        <v>13</v>
      </c>
      <c r="E53" s="94" t="s">
        <v>839</v>
      </c>
      <c r="F53" s="95">
        <v>28</v>
      </c>
      <c r="G53" s="94" t="s">
        <v>837</v>
      </c>
      <c r="I53" s="94">
        <v>7467964</v>
      </c>
      <c r="J53" s="94"/>
      <c r="K53" s="94"/>
      <c r="L53" s="94"/>
      <c r="M53" s="95"/>
    </row>
    <row r="54" spans="1:13">
      <c r="A54" s="94" t="s">
        <v>885</v>
      </c>
      <c r="B54" s="94" t="s">
        <v>833</v>
      </c>
      <c r="C54" s="94">
        <v>2</v>
      </c>
      <c r="D54" s="94">
        <v>18</v>
      </c>
      <c r="E54" s="94" t="s">
        <v>839</v>
      </c>
      <c r="F54" s="95">
        <v>38</v>
      </c>
      <c r="G54" s="94" t="s">
        <v>837</v>
      </c>
      <c r="I54" s="94">
        <v>7467960</v>
      </c>
      <c r="J54" s="94"/>
      <c r="K54" s="94"/>
      <c r="L54" s="94"/>
      <c r="M54" s="95"/>
    </row>
    <row r="55" spans="1:13">
      <c r="A55" s="94" t="s">
        <v>886</v>
      </c>
      <c r="B55" s="94" t="s">
        <v>833</v>
      </c>
      <c r="C55" s="94">
        <v>2</v>
      </c>
      <c r="D55" s="94">
        <v>26</v>
      </c>
      <c r="E55" s="94" t="s">
        <v>839</v>
      </c>
      <c r="F55" s="95">
        <v>54</v>
      </c>
      <c r="G55" s="94" t="s">
        <v>837</v>
      </c>
      <c r="I55" s="94">
        <v>7467968</v>
      </c>
      <c r="J55" s="94"/>
      <c r="K55" s="94"/>
      <c r="L55" s="94"/>
      <c r="M55" s="95"/>
    </row>
    <row r="56" spans="1:13">
      <c r="A56" s="94" t="s">
        <v>887</v>
      </c>
      <c r="B56" s="94" t="s">
        <v>833</v>
      </c>
      <c r="C56" s="94">
        <v>2</v>
      </c>
      <c r="D56" s="94">
        <v>32</v>
      </c>
      <c r="E56" s="94" t="s">
        <v>839</v>
      </c>
      <c r="F56" s="95">
        <v>70</v>
      </c>
      <c r="G56" s="94" t="s">
        <v>837</v>
      </c>
      <c r="H56" s="94"/>
      <c r="I56" s="94">
        <v>7467971</v>
      </c>
      <c r="J56" s="94"/>
      <c r="K56" s="94"/>
      <c r="L56" s="94"/>
      <c r="M56" s="95"/>
    </row>
    <row r="57" spans="1:13">
      <c r="A57" s="94" t="s">
        <v>888</v>
      </c>
      <c r="B57" s="94" t="s">
        <v>833</v>
      </c>
      <c r="C57" s="94">
        <v>2</v>
      </c>
      <c r="D57" s="94">
        <v>42</v>
      </c>
      <c r="E57" s="94" t="s">
        <v>839</v>
      </c>
      <c r="F57" s="95">
        <v>92</v>
      </c>
      <c r="G57" s="94" t="s">
        <v>837</v>
      </c>
      <c r="H57" s="94"/>
      <c r="I57" s="94">
        <v>7467971</v>
      </c>
      <c r="J57" s="94"/>
      <c r="K57" s="94"/>
      <c r="L57" s="94"/>
      <c r="M57" s="95"/>
    </row>
    <row r="58" spans="1:13">
      <c r="A58" s="94" t="s">
        <v>889</v>
      </c>
      <c r="B58" s="94" t="s">
        <v>833</v>
      </c>
      <c r="C58" s="94">
        <v>2</v>
      </c>
      <c r="D58" s="94">
        <v>57</v>
      </c>
      <c r="E58" s="94" t="s">
        <v>839</v>
      </c>
      <c r="F58" s="95">
        <v>121</v>
      </c>
      <c r="G58" s="94" t="s">
        <v>837</v>
      </c>
      <c r="H58" s="94"/>
      <c r="I58" s="94">
        <v>7464281</v>
      </c>
      <c r="J58" s="94"/>
      <c r="K58" s="94"/>
      <c r="L58" s="94"/>
      <c r="M58" s="95"/>
    </row>
    <row r="59" spans="1:13">
      <c r="A59" s="94" t="s">
        <v>928</v>
      </c>
      <c r="B59" s="94" t="s">
        <v>838</v>
      </c>
      <c r="C59" s="94">
        <v>1</v>
      </c>
      <c r="D59" s="94">
        <v>150</v>
      </c>
      <c r="E59" s="94" t="s">
        <v>839</v>
      </c>
      <c r="F59" s="95">
        <v>166</v>
      </c>
      <c r="G59" s="94" t="s">
        <v>927</v>
      </c>
      <c r="I59" s="94"/>
      <c r="J59" s="94"/>
      <c r="K59" s="94"/>
      <c r="L59" s="94"/>
      <c r="M59" s="95"/>
    </row>
    <row r="60" spans="1:13">
      <c r="A60" s="94" t="s">
        <v>929</v>
      </c>
      <c r="B60" s="94" t="s">
        <v>838</v>
      </c>
      <c r="C60" s="94">
        <v>1</v>
      </c>
      <c r="D60" s="94">
        <v>250</v>
      </c>
      <c r="E60" s="94" t="s">
        <v>839</v>
      </c>
      <c r="F60" s="95">
        <v>276</v>
      </c>
      <c r="G60" s="94" t="s">
        <v>927</v>
      </c>
      <c r="H60" s="94"/>
      <c r="I60" s="94"/>
      <c r="J60" s="94"/>
      <c r="K60" s="94"/>
      <c r="L60" s="94"/>
      <c r="M60" s="95"/>
    </row>
    <row r="61" spans="1:13">
      <c r="A61" s="94" t="s">
        <v>930</v>
      </c>
      <c r="B61" s="94" t="s">
        <v>838</v>
      </c>
      <c r="C61" s="94">
        <v>1</v>
      </c>
      <c r="D61" s="94">
        <v>400</v>
      </c>
      <c r="E61" s="94" t="s">
        <v>839</v>
      </c>
      <c r="F61" s="95">
        <v>430</v>
      </c>
      <c r="G61" s="94" t="s">
        <v>927</v>
      </c>
      <c r="H61" s="94"/>
      <c r="I61" s="94"/>
      <c r="J61" s="94"/>
      <c r="K61" s="94"/>
      <c r="L61" s="94"/>
      <c r="M61" s="95"/>
    </row>
    <row r="62" spans="1:13">
      <c r="A62" s="94" t="s">
        <v>931</v>
      </c>
      <c r="B62" s="94" t="s">
        <v>838</v>
      </c>
      <c r="C62" s="94">
        <v>1</v>
      </c>
      <c r="D62" s="94">
        <v>600</v>
      </c>
      <c r="E62" s="94" t="s">
        <v>839</v>
      </c>
      <c r="F62" s="95">
        <v>650</v>
      </c>
      <c r="G62" s="94" t="s">
        <v>927</v>
      </c>
      <c r="H62" s="94"/>
      <c r="I62" s="94"/>
      <c r="J62" s="94"/>
      <c r="K62" s="94"/>
      <c r="L62" s="94"/>
      <c r="M62" s="95"/>
    </row>
    <row r="63" spans="1:13">
      <c r="A63" s="84"/>
      <c r="B63" s="94"/>
      <c r="C63" s="86"/>
      <c r="D63" s="86"/>
      <c r="E63" s="86"/>
      <c r="F63" s="88"/>
      <c r="G63" s="89"/>
      <c r="H63" s="90"/>
      <c r="I63" s="89"/>
      <c r="J63" s="90"/>
      <c r="K63" s="86"/>
    </row>
    <row r="64" spans="1:13">
      <c r="A64" s="84"/>
      <c r="B64" s="94"/>
      <c r="C64" s="86"/>
      <c r="D64" s="86"/>
      <c r="E64" s="86"/>
      <c r="F64" s="88"/>
      <c r="G64" s="89"/>
      <c r="H64" s="90"/>
      <c r="I64" s="89"/>
      <c r="J64" s="90"/>
      <c r="K64" s="86"/>
    </row>
    <row r="65" spans="1:11">
      <c r="A65" s="84"/>
      <c r="B65" s="86"/>
      <c r="C65" s="86"/>
      <c r="D65" s="86"/>
      <c r="E65" s="86"/>
      <c r="F65" s="88"/>
      <c r="G65" s="89"/>
      <c r="H65" s="90"/>
      <c r="I65" s="89"/>
      <c r="J65" s="90"/>
      <c r="K65" s="86"/>
    </row>
    <row r="66" spans="1:11">
      <c r="D66" s="86"/>
      <c r="F66" s="91"/>
      <c r="I66" s="92"/>
    </row>
    <row r="67" spans="1:11">
      <c r="A67" s="84"/>
      <c r="B67" s="86"/>
      <c r="C67" s="86"/>
      <c r="D67" s="86"/>
      <c r="E67" s="86"/>
      <c r="F67" s="88"/>
      <c r="G67" s="89"/>
      <c r="H67" s="90"/>
      <c r="I67" s="89"/>
      <c r="J67" s="90"/>
      <c r="K67" s="86"/>
    </row>
    <row r="68" spans="1:11">
      <c r="A68" s="84"/>
      <c r="B68" s="86"/>
      <c r="C68" s="86"/>
      <c r="D68" s="86"/>
      <c r="E68" s="86"/>
      <c r="F68" s="88"/>
      <c r="G68" s="89"/>
      <c r="H68" s="90"/>
      <c r="I68" s="89"/>
      <c r="J68" s="90"/>
      <c r="K68" s="86"/>
    </row>
    <row r="69" spans="1:11">
      <c r="A69" s="84"/>
      <c r="B69" s="86"/>
      <c r="C69" s="86"/>
      <c r="D69" s="86"/>
      <c r="E69" s="86"/>
      <c r="F69" s="88"/>
      <c r="G69" s="89"/>
      <c r="H69" s="90"/>
      <c r="I69" s="89"/>
      <c r="J69" s="90"/>
      <c r="K69" s="86"/>
    </row>
    <row r="70" spans="1:11">
      <c r="A70" s="84"/>
      <c r="B70" s="86"/>
      <c r="C70" s="86"/>
      <c r="D70" s="86"/>
      <c r="E70" s="86"/>
      <c r="F70" s="88"/>
      <c r="G70" s="89"/>
      <c r="H70" s="90"/>
      <c r="I70" s="89"/>
      <c r="J70" s="90"/>
      <c r="K70" s="86"/>
    </row>
    <row r="71" spans="1:11">
      <c r="A71" s="84"/>
      <c r="B71" s="86"/>
      <c r="C71" s="86"/>
      <c r="D71" s="86"/>
      <c r="E71" s="86"/>
      <c r="F71" s="88"/>
      <c r="G71" s="89"/>
      <c r="H71" s="90"/>
      <c r="I71" s="89"/>
      <c r="J71" s="90"/>
      <c r="K71" s="86"/>
    </row>
    <row r="72" spans="1:11">
      <c r="A72" s="84"/>
      <c r="B72" s="86"/>
      <c r="C72" s="86"/>
      <c r="D72" s="86"/>
      <c r="E72" s="86"/>
      <c r="F72" s="86"/>
      <c r="G72" s="89"/>
      <c r="H72" s="86"/>
      <c r="I72" s="86"/>
      <c r="J72" s="86"/>
      <c r="K72" s="86"/>
    </row>
    <row r="73" spans="1:11">
      <c r="A73" s="84"/>
      <c r="B73" s="86"/>
      <c r="C73" s="86"/>
      <c r="D73" s="86"/>
      <c r="E73" s="86"/>
      <c r="F73" s="88"/>
      <c r="G73" s="89"/>
      <c r="H73" s="90"/>
      <c r="I73" s="89"/>
      <c r="J73" s="90"/>
      <c r="K73" s="86"/>
    </row>
    <row r="74" spans="1:11">
      <c r="A74" s="84"/>
      <c r="B74" s="86"/>
      <c r="C74" s="86"/>
      <c r="D74" s="86"/>
      <c r="E74" s="86"/>
      <c r="F74" s="88"/>
      <c r="G74" s="89"/>
      <c r="H74" s="90"/>
      <c r="I74" s="89"/>
      <c r="J74" s="90"/>
      <c r="K74" s="86"/>
    </row>
    <row r="75" spans="1:11">
      <c r="A75" s="84"/>
      <c r="B75" s="86"/>
      <c r="C75" s="86"/>
      <c r="D75" s="86"/>
      <c r="E75" s="86"/>
      <c r="F75" s="88"/>
      <c r="G75" s="89"/>
      <c r="H75" s="90"/>
      <c r="I75" s="89"/>
      <c r="J75" s="90"/>
      <c r="K75" s="86"/>
    </row>
    <row r="76" spans="1:1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Projekt 1</vt:lpstr>
      <vt:lpstr>'Projekt 1'!Utskriftsområde</vt:lpstr>
      <vt:lpstr>'Projekt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Reis</dc:creator>
  <cp:lastModifiedBy>Fredrik Reis</cp:lastModifiedBy>
  <cp:lastPrinted>2022-11-09T14:50:03Z</cp:lastPrinted>
  <dcterms:created xsi:type="dcterms:W3CDTF">2010-03-22T10:29:52Z</dcterms:created>
  <dcterms:modified xsi:type="dcterms:W3CDTF">2024-11-11T13:36:38Z</dcterms:modified>
</cp:coreProperties>
</file>